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codeName="ThisWorkbook"/>
  <mc:AlternateContent xmlns:mc="http://schemas.openxmlformats.org/markup-compatibility/2006">
    <mc:Choice Requires="x15">
      <x15ac:absPath xmlns:x15ac="http://schemas.microsoft.com/office/spreadsheetml/2010/11/ac" url="U:\DPCYM\Coor Gestion y Planificacion\1. SISTEMA DE INDICADORES\SI v\Indicador 10 - Estado de Implementación del Plan de Integración Socio Urbana de Villa Inflamable\"/>
    </mc:Choice>
  </mc:AlternateContent>
  <xr:revisionPtr revIDLastSave="0" documentId="13_ncr:1_{A99970B0-8E77-493F-ADD9-07AEF4ECA646}" xr6:coauthVersionLast="36" xr6:coauthVersionMax="47" xr10:uidLastSave="{00000000-0000-0000-0000-000000000000}"/>
  <bookViews>
    <workbookView xWindow="0" yWindow="0" windowWidth="28800" windowHeight="12225" xr2:uid="{00000000-000D-0000-FFFF-FFFF00000000}"/>
  </bookViews>
  <sheets>
    <sheet name="Información complementaria" sheetId="11" r:id="rId1"/>
    <sheet name="19.Datos (viejo)" sheetId="3" state="hidden" r:id="rId2"/>
    <sheet name="19.Anexo" sheetId="2" state="hidden" r:id="rId3"/>
    <sheet name="19.Datos (2)" sheetId="4" state="hidden" r:id="rId4"/>
    <sheet name="19.Gráfico borrador" sheetId="1" state="hidden" r:id="rId5"/>
  </sheets>
  <definedNames>
    <definedName name="_xlnm.Print_Area" localSheetId="4">'19.Gráfico borrador'!$A$1:$K$51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I38" i="4"/>
  <c r="G34" i="4"/>
  <c r="I35" i="4" s="1"/>
  <c r="I32" i="4"/>
  <c r="I29" i="4"/>
  <c r="I23" i="4"/>
  <c r="I20" i="4"/>
  <c r="I17" i="4"/>
  <c r="I14" i="4"/>
  <c r="I11" i="4"/>
  <c r="I8" i="4"/>
  <c r="B12" i="2"/>
  <c r="B11" i="2"/>
  <c r="M10" i="2"/>
  <c r="L10" i="2"/>
  <c r="K10" i="2"/>
  <c r="J10" i="2"/>
  <c r="I33" i="3"/>
  <c r="G29" i="3"/>
  <c r="I30" i="3" s="1"/>
  <c r="I27" i="3"/>
  <c r="I24" i="3"/>
  <c r="I18" i="3"/>
  <c r="I15" i="3"/>
  <c r="I13" i="3"/>
  <c r="I11" i="3"/>
  <c r="I9" i="3"/>
  <c r="I7" i="3"/>
</calcChain>
</file>

<file path=xl/sharedStrings.xml><?xml version="1.0" encoding="utf-8"?>
<sst xmlns="http://schemas.openxmlformats.org/spreadsheetml/2006/main" count="199" uniqueCount="91">
  <si>
    <t>Porcentaje P. Ejecutado sobre P. Asignado</t>
  </si>
  <si>
    <t>Presupuesto Ejecutado Total</t>
  </si>
  <si>
    <t>Presupuesto Asignado Total</t>
  </si>
  <si>
    <t>ACUMAR</t>
  </si>
  <si>
    <t>CABA</t>
  </si>
  <si>
    <t>Provincia</t>
  </si>
  <si>
    <t xml:space="preserve">Nación </t>
  </si>
  <si>
    <t>Período</t>
  </si>
  <si>
    <t>JURISDICCIÓN</t>
  </si>
  <si>
    <t xml:space="preserve">DEVENGADO 2010  </t>
  </si>
  <si>
    <t xml:space="preserve">DEVENGADO 2011  </t>
  </si>
  <si>
    <t xml:space="preserve">DEVENGADO 2012  </t>
  </si>
  <si>
    <t xml:space="preserve"> DEVENGADO 2013</t>
  </si>
  <si>
    <t xml:space="preserve"> DEVENGADO  2014</t>
  </si>
  <si>
    <t xml:space="preserve"> DEVENGADO 2015</t>
  </si>
  <si>
    <t>Descripción:</t>
  </si>
  <si>
    <t>19. Inversión en Plan Integral de Saneamiento Ambiental</t>
  </si>
  <si>
    <r>
      <rPr>
        <b/>
        <sz val="12"/>
        <color theme="1"/>
        <rFont val="Calibri"/>
        <family val="2"/>
        <scheme val="minor"/>
      </rPr>
      <t>Cuadro 1:</t>
    </r>
    <r>
      <rPr>
        <sz val="12"/>
        <color theme="1"/>
        <rFont val="Calibri"/>
        <family val="2"/>
        <scheme val="minor"/>
      </rPr>
      <t xml:space="preserve"> Recuersos devengados en la CMR - Detalle por jurisdicción.</t>
    </r>
  </si>
  <si>
    <r>
      <rPr>
        <b/>
        <sz val="12"/>
        <color theme="1"/>
        <rFont val="Calibri"/>
        <family val="2"/>
        <scheme val="minor"/>
      </rPr>
      <t>Cuadro 1</t>
    </r>
    <r>
      <rPr>
        <sz val="12"/>
        <color theme="1"/>
        <rFont val="Calibri"/>
        <family val="2"/>
        <scheme val="minor"/>
      </rPr>
      <t>: Inversión en Plan Integral de Saneamiento Ambiental</t>
    </r>
  </si>
  <si>
    <r>
      <rPr>
        <b/>
        <sz val="12"/>
        <color theme="1"/>
        <rFont val="Calibri"/>
        <family val="2"/>
        <scheme val="minor"/>
      </rPr>
      <t>Gráfico 1:</t>
    </r>
    <r>
      <rPr>
        <sz val="12"/>
        <color theme="1"/>
        <rFont val="Calibri"/>
        <family val="2"/>
        <scheme val="minor"/>
      </rPr>
      <t xml:space="preserve"> Inversión en Plan Integral de Saneamiento Ambiental - Presupuesto asignado por Jurisdicción/Porcentaje P. Ejecutado sobre P. Asignado</t>
    </r>
  </si>
  <si>
    <t>Estado Nacional</t>
  </si>
  <si>
    <t>Provincia de Buenos Aires</t>
  </si>
  <si>
    <t>Total de recursos devengados</t>
  </si>
  <si>
    <t xml:space="preserve"> DEVENGADO 2016</t>
  </si>
  <si>
    <t>Fuente: Autoridad de Cuenca Matanza Riachuelo</t>
  </si>
  <si>
    <t xml:space="preserve"> DEVENGADO 2017</t>
  </si>
  <si>
    <t xml:space="preserve"> DEVENGADO  2018</t>
  </si>
  <si>
    <t xml:space="preserve"> DEVENGADO  
1° Sem. 2019</t>
  </si>
  <si>
    <t xml:space="preserve">La ACUMAR consolida las inversiones realizadas por las diferentes jurisdicciones con injerencia en el ámbito de la CMR y que tienen como destino el financiamiento de acciones con impacto directo o indirecto en la misma. De esta forma, el Organismo sistematiza la información sobre los créditos presupuestarios asignados y ejecutados, a fin de realizar un seguimiento de las acciones contempladas en el PISA.
Este indicador permite conocer el porcentaje de ejecución presupuestaria anual respecto del presupuesto total asignado al inicio de cada período, y su consecuente variación a lo largo del tiempo.
Cabe mencionar que la presente actualización incorpora la información presupuestaria de 2019, en tanto que su ejecución corresponde sólo al primer semestre de ese año. El cierre definitivo de la ejecución presupuestaria a diciembre 2019 se encuentra aún en proceso de cierre.    </t>
  </si>
  <si>
    <t>Actualizado a abril del 2021.</t>
  </si>
  <si>
    <t xml:space="preserve">La ACUMAR consolida las inversiones realizadas por las diferentes jurisdicciones con injerencia en el ámbito de la CMR y que tienen como destino el financiamiento de acciones con impacto directo o indirecto en la misma. De esta forma, el Organismo sistematiza la información sobre los créditos presupuestarios asignados y ejecutados, a fin de realizar un seguimiento de las acciones contempladas en el PISA.
Este indicador permite conocer el porcentaje de ejecución presupuestaria anual respecto del presupuesto total asignado al inicio de cada período, y su consecuente variación a lo largo del tiempo.
Cabe mencionar que la presente actualización incorpora la información presupuestaria de 2020, en tanto que su ejecución corresponde sólo al primer semestre de ese año. El cierre definitivo de la ejecución presupuestaria a diciembre 2020 se encuentra aún en proceso de cierre.                                                                                                                                                                                                                                                                                                                                                                                                                                                                                                                            </t>
  </si>
  <si>
    <t xml:space="preserve"> DEVENGADO  
1° Sem. 2020</t>
  </si>
  <si>
    <t>COMPLETO</t>
  </si>
  <si>
    <t>Con Proyecto Ejecutivo</t>
  </si>
  <si>
    <t>En Formulación</t>
  </si>
  <si>
    <t>Fuente: ACUMAR - Coordinación de Hábitat y Planeamiento Urbano.</t>
  </si>
  <si>
    <t>Actualizado a abril de 2025.</t>
  </si>
  <si>
    <t>10. Estado de Implementación del Plan de Integración Socio Urbana de Villa Inflamable</t>
  </si>
  <si>
    <t>Proyecto</t>
  </si>
  <si>
    <t>Estado</t>
  </si>
  <si>
    <t>Componentes</t>
  </si>
  <si>
    <t>Avance</t>
  </si>
  <si>
    <t>Ente Ejecutor</t>
  </si>
  <si>
    <t>Ente Financiador</t>
  </si>
  <si>
    <t>Vivienda</t>
  </si>
  <si>
    <t>En ejecución</t>
  </si>
  <si>
    <t>Municipio de Avellaneda</t>
  </si>
  <si>
    <t>Terminada</t>
  </si>
  <si>
    <t>UNOPS</t>
  </si>
  <si>
    <t>N/A</t>
  </si>
  <si>
    <t>A definir</t>
  </si>
  <si>
    <t>Cicatrización</t>
  </si>
  <si>
    <t>Infraestructura de agua y saneamiento</t>
  </si>
  <si>
    <t>AySA</t>
  </si>
  <si>
    <t>Plan Hidráulico (Red / Sumideros / Pavimentación)</t>
  </si>
  <si>
    <t>Iniciada</t>
  </si>
  <si>
    <t>Infraestructura vial y equipamiento</t>
  </si>
  <si>
    <t>Pavimentación</t>
  </si>
  <si>
    <t>Banco Mundial (UCGP)</t>
  </si>
  <si>
    <t>Unidad Sanitaria San Martín de Porres</t>
  </si>
  <si>
    <t>SISU</t>
  </si>
  <si>
    <t>Abordaje Social</t>
  </si>
  <si>
    <t>CONTINUA</t>
  </si>
  <si>
    <t>Talleres</t>
  </si>
  <si>
    <t>Control ambiental</t>
  </si>
  <si>
    <t>Promoción de Programa de Regulación Dominial</t>
  </si>
  <si>
    <t>Camino Vial Costero</t>
  </si>
  <si>
    <t>Jardín Maternal Municipal 25</t>
  </si>
  <si>
    <t>Control de Establecimientos de Seguimiento Particular</t>
  </si>
  <si>
    <t>Mesas de Trabajo</t>
  </si>
  <si>
    <t>Red de Estaciones de Monitoreo Continuo</t>
  </si>
  <si>
    <t>Ejecución de 112 Viviendas Predio Raizen -  Etapa 1</t>
  </si>
  <si>
    <t>Ejecución de 31 Viviendas Predio Raizen - Etapa 2</t>
  </si>
  <si>
    <t>Ejecución de 60 Viviendas Predio Eissler</t>
  </si>
  <si>
    <t>11 Mejoramientos (UNOPS)</t>
  </si>
  <si>
    <t>Apertura de Calles</t>
  </si>
  <si>
    <t>Planta de Tratamiento Modular para Eissler y Raizen</t>
  </si>
  <si>
    <t>Obra de Abastecimiento Primario de Agua</t>
  </si>
  <si>
    <t>Obra de Abastecimiento Secundario de Agua</t>
  </si>
  <si>
    <t>Completamiento de Red y Conexiones en Pasillos</t>
  </si>
  <si>
    <t>Obra de Abastecimiento Primario de Cloaca</t>
  </si>
  <si>
    <t>Obra de Abastecimiento Secundario de Cloaca</t>
  </si>
  <si>
    <t>Puentes sobre Arroyo Sarandí y Obras Complementarias</t>
  </si>
  <si>
    <t>Polideportivo (Calles Gaona y Progreso)</t>
  </si>
  <si>
    <t>SUM (Calle Ocantos)</t>
  </si>
  <si>
    <t>Plan de Acción para Establecimientos Industriales</t>
  </si>
  <si>
    <t>Cruz Roja Argentina</t>
  </si>
  <si>
    <t>Municipio de Avellaneda y ACUMAR</t>
  </si>
  <si>
    <t>OPISU (Buenos Aires)</t>
  </si>
  <si>
    <r>
      <rPr>
        <u/>
        <sz val="11"/>
        <color rgb="FF000000"/>
        <rFont val="Arial"/>
        <family val="2"/>
      </rPr>
      <t>Referencias</t>
    </r>
    <r>
      <rPr>
        <sz val="11"/>
        <color rgb="FF000000"/>
        <rFont val="Arial"/>
        <family val="2"/>
      </rPr>
      <t xml:space="preserve">
AySA: Agua y Saneamientos Argentinos S.A.
OPISU: Organismo Provincial de Integración Social y Urbana.
SISU: Subsecretaría de Integración Socio Urbana.
UCGP: Unidad Coordinadora General del Proyecto BIRF-7706
UNOPS: Oficina de las Naciones Unidas de Servicios para Proyectos </t>
    </r>
  </si>
  <si>
    <r>
      <rPr>
        <b/>
        <sz val="11"/>
        <color theme="1" tint="0.34998626667073579"/>
        <rFont val="Arial"/>
        <family val="2"/>
      </rPr>
      <t>Tabla</t>
    </r>
    <r>
      <rPr>
        <sz val="11"/>
        <color theme="1" tint="0.34998626667073579"/>
        <rFont val="Arial"/>
        <family val="2"/>
      </rPr>
      <t>: Estado de Implementación del Plan de Integración Socio Urbana de Villa Inflamable (acumulado)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</si>
</sst>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2C0A]#,##0"/>
    <numFmt numFmtId="166" formatCode="&quot;$&quot;\ #,##0"/>
    <numFmt numFmtId="167" formatCode="_ &quot;$&quot;\ * #,##0.00_ ;_ &quot;$&quot;\ * \-#,##0.00_ ;_ &quot;$&quot;\ * &quot;-&quot;??_ ;_ @_ "/>
  </numFmts>
  <fonts count="30"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9"/>
      <color theme="1"/>
      <name val="Calibri"/>
      <family val="2"/>
      <scheme val="minor"/>
    </font>
    <font>
      <sz val="16"/>
      <color theme="0"/>
      <name val="Calibri"/>
      <family val="2"/>
      <scheme val="minor"/>
    </font>
    <font>
      <sz val="12"/>
      <color theme="1"/>
      <name val="Calibri"/>
      <family val="2"/>
      <scheme val="minor"/>
    </font>
    <font>
      <b/>
      <sz val="12"/>
      <color rgb="FF0070C0"/>
      <name val="Calibri"/>
      <family val="2"/>
      <scheme val="minor"/>
    </font>
    <font>
      <sz val="14"/>
      <color theme="1"/>
      <name val="Calibri"/>
      <family val="2"/>
      <scheme val="minor"/>
    </font>
    <font>
      <sz val="10"/>
      <color theme="1"/>
      <name val="Calibri"/>
      <family val="2"/>
      <scheme val="minor"/>
    </font>
    <font>
      <sz val="11"/>
      <color theme="1"/>
      <name val="Calibri"/>
      <family val="2"/>
    </font>
    <font>
      <b/>
      <sz val="12"/>
      <color theme="1"/>
      <name val="Calibri"/>
      <family val="2"/>
      <scheme val="minor"/>
    </font>
    <font>
      <b/>
      <sz val="11"/>
      <color theme="1" tint="0.34998626667073579"/>
      <name val="Calibri"/>
      <family val="2"/>
      <scheme val="minor"/>
    </font>
    <font>
      <sz val="9"/>
      <color theme="1" tint="0.34998626667073579"/>
      <name val="Calibri"/>
      <family val="2"/>
      <scheme val="minor"/>
    </font>
    <font>
      <sz val="11"/>
      <color theme="1" tint="0.34998626667073579"/>
      <name val="Calibri"/>
      <family val="2"/>
      <scheme val="minor"/>
    </font>
    <font>
      <b/>
      <sz val="9"/>
      <color rgb="FFFF0000"/>
      <name val="Calibri"/>
      <family val="2"/>
      <scheme val="minor"/>
    </font>
    <font>
      <b/>
      <sz val="11"/>
      <color rgb="FFFF0000"/>
      <name val="Calibri"/>
      <family val="2"/>
      <scheme val="minor"/>
    </font>
    <font>
      <sz val="9"/>
      <color rgb="FFFF0000"/>
      <name val="Calibri"/>
      <family val="2"/>
      <scheme val="minor"/>
    </font>
    <font>
      <sz val="11"/>
      <color indexed="8"/>
      <name val="Calibri"/>
      <family val="2"/>
    </font>
    <font>
      <sz val="11"/>
      <color theme="1"/>
      <name val="Arial"/>
      <family val="2"/>
    </font>
    <font>
      <b/>
      <sz val="18"/>
      <color rgb="FF616160"/>
      <name val="Arial"/>
      <family val="2"/>
    </font>
    <font>
      <sz val="11"/>
      <color theme="1" tint="0.34998626667073579"/>
      <name val="Arial"/>
      <family val="2"/>
    </font>
    <font>
      <b/>
      <sz val="11"/>
      <color theme="1" tint="0.34998626667073579"/>
      <name val="Arial"/>
      <family val="2"/>
    </font>
    <font>
      <sz val="10"/>
      <color theme="1"/>
      <name val="Arial"/>
      <family val="2"/>
    </font>
    <font>
      <sz val="11"/>
      <color theme="1" tint="0.14999847407452621"/>
      <name val="Arial"/>
      <family val="2"/>
    </font>
    <font>
      <sz val="10"/>
      <color rgb="FF000000"/>
      <name val="Calibri"/>
      <family val="2"/>
      <scheme val="minor"/>
    </font>
    <font>
      <sz val="11"/>
      <color rgb="FF000000"/>
      <name val="Arial"/>
      <family val="2"/>
    </font>
    <font>
      <b/>
      <sz val="11"/>
      <color rgb="FFFFFFFF"/>
      <name val="Arial"/>
      <family val="2"/>
    </font>
    <font>
      <sz val="11"/>
      <color rgb="FF000000"/>
      <name val="Calibri"/>
      <family val="2"/>
      <scheme val="minor"/>
    </font>
    <font>
      <u/>
      <sz val="11"/>
      <color rgb="FF000000"/>
      <name val="Arial"/>
      <family val="2"/>
    </font>
  </fonts>
  <fills count="1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tint="-4.9989318521683403E-2"/>
        <bgColor theme="4" tint="0.79998168889431442"/>
      </patternFill>
    </fill>
    <fill>
      <patternFill patternType="solid">
        <fgColor rgb="FFFFFF00"/>
        <bgColor theme="4" tint="0.79998168889431442"/>
      </patternFill>
    </fill>
    <fill>
      <patternFill patternType="solid">
        <fgColor rgb="FFFFFF00"/>
        <bgColor indexed="64"/>
      </patternFill>
    </fill>
    <fill>
      <patternFill patternType="solid">
        <fgColor rgb="FFD9D9D9"/>
        <bgColor rgb="FFD9D9D9"/>
      </patternFill>
    </fill>
    <fill>
      <patternFill patternType="solid">
        <fgColor rgb="FF434343"/>
        <bgColor rgb="FF434343"/>
      </patternFill>
    </fill>
    <fill>
      <patternFill patternType="solid">
        <fgColor rgb="FF434343"/>
        <bgColor indexed="64"/>
      </patternFill>
    </fill>
  </fills>
  <borders count="15">
    <border>
      <left/>
      <right/>
      <top/>
      <bottom/>
      <diagonal/>
    </border>
    <border>
      <left/>
      <right/>
      <top style="dashed">
        <color indexed="64"/>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167" fontId="18" fillId="0" borderId="0" applyFont="0" applyFill="0" applyBorder="0" applyAlignment="0" applyProtection="0"/>
    <xf numFmtId="164" fontId="1" fillId="0" borderId="0" applyFont="0" applyFill="0" applyBorder="0" applyAlignment="0" applyProtection="0"/>
    <xf numFmtId="0" fontId="25" fillId="0" borderId="0"/>
  </cellStyleXfs>
  <cellXfs count="87">
    <xf numFmtId="0" fontId="0" fillId="0" borderId="0" xfId="0"/>
    <xf numFmtId="0" fontId="0" fillId="3" borderId="0" xfId="0" applyFill="1"/>
    <xf numFmtId="0" fontId="0" fillId="3" borderId="1" xfId="0" applyFill="1" applyBorder="1"/>
    <xf numFmtId="0" fontId="5" fillId="4" borderId="0" xfId="0" applyFont="1" applyFill="1"/>
    <xf numFmtId="0" fontId="5" fillId="4" borderId="0" xfId="0" applyFont="1" applyFill="1" applyAlignment="1">
      <alignment vertical="center"/>
    </xf>
    <xf numFmtId="0" fontId="6" fillId="4" borderId="0" xfId="0" applyFont="1" applyFill="1"/>
    <xf numFmtId="4" fontId="6" fillId="4" borderId="0" xfId="0" applyNumberFormat="1" applyFont="1" applyFill="1"/>
    <xf numFmtId="0" fontId="0" fillId="4" borderId="0" xfId="0" applyFill="1"/>
    <xf numFmtId="0" fontId="6" fillId="3" borderId="0" xfId="0" applyFont="1" applyFill="1"/>
    <xf numFmtId="0" fontId="7" fillId="3" borderId="0" xfId="0" applyFont="1" applyFill="1"/>
    <xf numFmtId="0" fontId="8" fillId="3" borderId="0" xfId="0" applyFont="1" applyFill="1" applyAlignment="1" applyProtection="1">
      <alignment vertical="top" wrapText="1"/>
      <protection locked="0"/>
    </xf>
    <xf numFmtId="0" fontId="9" fillId="3" borderId="0" xfId="0" applyFont="1" applyFill="1" applyProtection="1">
      <protection locked="0"/>
    </xf>
    <xf numFmtId="166" fontId="1" fillId="3" borderId="0" xfId="1" applyNumberFormat="1" applyFont="1" applyFill="1" applyBorder="1" applyAlignment="1"/>
    <xf numFmtId="166" fontId="3" fillId="3" borderId="0" xfId="1" applyNumberFormat="1" applyFont="1" applyFill="1" applyBorder="1" applyAlignment="1"/>
    <xf numFmtId="17" fontId="0" fillId="3" borderId="0" xfId="0" applyNumberFormat="1" applyFill="1"/>
    <xf numFmtId="0" fontId="10" fillId="3" borderId="0" xfId="0" applyFont="1" applyFill="1" applyAlignment="1" applyProtection="1">
      <alignment horizontal="center"/>
      <protection locked="0"/>
    </xf>
    <xf numFmtId="3" fontId="10" fillId="3" borderId="0" xfId="0" applyNumberFormat="1" applyFont="1" applyFill="1" applyAlignment="1" applyProtection="1">
      <alignment horizontal="center"/>
      <protection locked="0"/>
    </xf>
    <xf numFmtId="0" fontId="4" fillId="3" borderId="0" xfId="0" applyFont="1" applyFill="1" applyProtection="1">
      <protection locked="0"/>
    </xf>
    <xf numFmtId="0" fontId="3" fillId="3" borderId="0" xfId="0" applyFont="1" applyFill="1" applyProtection="1">
      <protection locked="0"/>
    </xf>
    <xf numFmtId="3" fontId="3" fillId="3" borderId="0" xfId="0" applyNumberFormat="1" applyFont="1" applyFill="1" applyProtection="1">
      <protection locked="0"/>
    </xf>
    <xf numFmtId="0" fontId="0" fillId="3" borderId="0" xfId="0" applyFill="1" applyProtection="1">
      <protection locked="0"/>
    </xf>
    <xf numFmtId="0" fontId="3" fillId="3" borderId="0" xfId="0" applyFont="1" applyFill="1"/>
    <xf numFmtId="3" fontId="3" fillId="3" borderId="0" xfId="0" applyNumberFormat="1" applyFont="1" applyFill="1"/>
    <xf numFmtId="166" fontId="0" fillId="3" borderId="0" xfId="0" applyNumberFormat="1" applyFill="1"/>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166" fontId="0" fillId="8" borderId="12" xfId="0" applyNumberFormat="1" applyFill="1" applyBorder="1" applyAlignment="1">
      <alignment horizontal="center" vertical="center"/>
    </xf>
    <xf numFmtId="166" fontId="0" fillId="8" borderId="13" xfId="0" applyNumberFormat="1" applyFill="1" applyBorder="1" applyAlignment="1">
      <alignment horizontal="center" vertical="center"/>
    </xf>
    <xf numFmtId="166" fontId="0" fillId="8" borderId="3" xfId="0" applyNumberFormat="1" applyFill="1" applyBorder="1" applyAlignment="1">
      <alignment horizontal="center" vertical="center"/>
    </xf>
    <xf numFmtId="166" fontId="0" fillId="8" borderId="4" xfId="0" applyNumberFormat="1" applyFill="1" applyBorder="1" applyAlignment="1">
      <alignment horizontal="center" vertical="center"/>
    </xf>
    <xf numFmtId="166" fontId="0" fillId="8" borderId="6" xfId="0" applyNumberFormat="1" applyFill="1" applyBorder="1" applyAlignment="1">
      <alignment horizontal="center" vertical="center"/>
    </xf>
    <xf numFmtId="166" fontId="0" fillId="8" borderId="7" xfId="0" applyNumberFormat="1" applyFill="1" applyBorder="1" applyAlignment="1">
      <alignment horizontal="center" vertical="center"/>
    </xf>
    <xf numFmtId="166" fontId="0" fillId="5" borderId="9" xfId="0" applyNumberFormat="1" applyFill="1" applyBorder="1" applyAlignment="1">
      <alignment horizontal="center" vertical="center"/>
    </xf>
    <xf numFmtId="166" fontId="0" fillId="5" borderId="10" xfId="0" applyNumberFormat="1" applyFill="1" applyBorder="1" applyAlignment="1">
      <alignment horizontal="center" vertical="center"/>
    </xf>
    <xf numFmtId="166" fontId="0" fillId="5" borderId="8" xfId="0" applyNumberFormat="1" applyFill="1" applyBorder="1" applyAlignment="1">
      <alignment horizontal="center" vertical="center" wrapText="1"/>
    </xf>
    <xf numFmtId="0" fontId="0" fillId="9" borderId="11" xfId="0" applyFill="1" applyBorder="1" applyAlignment="1">
      <alignment horizontal="left" vertical="center" wrapText="1"/>
    </xf>
    <xf numFmtId="0" fontId="0" fillId="9" borderId="2" xfId="0" applyFill="1" applyBorder="1" applyAlignment="1">
      <alignment horizontal="left" vertical="center" wrapText="1"/>
    </xf>
    <xf numFmtId="0" fontId="0" fillId="9" borderId="5" xfId="0" applyFill="1" applyBorder="1" applyAlignment="1">
      <alignment horizontal="left" vertical="center" wrapText="1"/>
    </xf>
    <xf numFmtId="0" fontId="11" fillId="3" borderId="0" xfId="0" applyFont="1" applyFill="1"/>
    <xf numFmtId="0" fontId="9" fillId="3" borderId="0" xfId="0" applyFont="1" applyFill="1"/>
    <xf numFmtId="0" fontId="3" fillId="7" borderId="14" xfId="0" applyFont="1" applyFill="1" applyBorder="1" applyAlignment="1">
      <alignment horizontal="center" vertical="center" wrapText="1"/>
    </xf>
    <xf numFmtId="0" fontId="13" fillId="3" borderId="14" xfId="0" applyFont="1" applyFill="1" applyBorder="1" applyAlignment="1">
      <alignment horizontal="center"/>
    </xf>
    <xf numFmtId="165" fontId="12" fillId="3" borderId="14" xfId="2" applyNumberFormat="1" applyFont="1" applyFill="1" applyBorder="1" applyAlignment="1">
      <alignment horizontal="center" vertical="center" wrapText="1"/>
    </xf>
    <xf numFmtId="9" fontId="14" fillId="3" borderId="14" xfId="0" applyNumberFormat="1" applyFont="1" applyFill="1" applyBorder="1" applyAlignment="1">
      <alignment horizontal="center"/>
    </xf>
    <xf numFmtId="166" fontId="13" fillId="3" borderId="14" xfId="0" applyNumberFormat="1" applyFont="1" applyFill="1" applyBorder="1" applyAlignment="1" applyProtection="1">
      <alignment horizontal="center"/>
      <protection locked="0"/>
    </xf>
    <xf numFmtId="166" fontId="16" fillId="3" borderId="14" xfId="0" applyNumberFormat="1" applyFont="1" applyFill="1" applyBorder="1" applyAlignment="1">
      <alignment horizontal="center"/>
    </xf>
    <xf numFmtId="165" fontId="14" fillId="3" borderId="14" xfId="0" applyNumberFormat="1" applyFont="1" applyFill="1" applyBorder="1" applyAlignment="1">
      <alignment horizontal="center"/>
    </xf>
    <xf numFmtId="9" fontId="15" fillId="3" borderId="14" xfId="3" applyFont="1" applyFill="1" applyBorder="1" applyAlignment="1">
      <alignment horizontal="center"/>
    </xf>
    <xf numFmtId="166" fontId="14" fillId="3" borderId="14" xfId="0" applyNumberFormat="1" applyFont="1" applyFill="1" applyBorder="1" applyAlignment="1">
      <alignment horizontal="center"/>
    </xf>
    <xf numFmtId="0" fontId="13" fillId="6" borderId="14" xfId="0" applyFont="1" applyFill="1" applyBorder="1" applyAlignment="1">
      <alignment horizontal="center"/>
    </xf>
    <xf numFmtId="165" fontId="12" fillId="6" borderId="14" xfId="2" applyNumberFormat="1" applyFont="1" applyFill="1" applyBorder="1" applyAlignment="1">
      <alignment horizontal="center" vertical="center" wrapText="1"/>
    </xf>
    <xf numFmtId="165" fontId="14" fillId="6" borderId="14" xfId="0" applyNumberFormat="1" applyFont="1" applyFill="1" applyBorder="1" applyAlignment="1">
      <alignment horizontal="center"/>
    </xf>
    <xf numFmtId="9" fontId="14" fillId="6" borderId="14" xfId="0" applyNumberFormat="1" applyFont="1" applyFill="1" applyBorder="1" applyAlignment="1">
      <alignment horizontal="center"/>
    </xf>
    <xf numFmtId="0" fontId="14" fillId="3" borderId="14" xfId="0" applyFont="1" applyFill="1" applyBorder="1"/>
    <xf numFmtId="9" fontId="17" fillId="3" borderId="14" xfId="3" applyFont="1" applyFill="1" applyBorder="1" applyAlignment="1">
      <alignment horizontal="center"/>
    </xf>
    <xf numFmtId="0" fontId="14" fillId="3" borderId="14" xfId="0" applyFont="1" applyFill="1" applyBorder="1" applyAlignment="1">
      <alignment horizontal="center"/>
    </xf>
    <xf numFmtId="0" fontId="14" fillId="6" borderId="14" xfId="0" applyFont="1" applyFill="1" applyBorder="1" applyAlignment="1">
      <alignment horizontal="center"/>
    </xf>
    <xf numFmtId="165" fontId="14" fillId="6" borderId="14" xfId="2" applyNumberFormat="1" applyFont="1" applyFill="1" applyBorder="1" applyAlignment="1">
      <alignment horizontal="center" vertical="center" wrapText="1"/>
    </xf>
    <xf numFmtId="166" fontId="0" fillId="10" borderId="13" xfId="0" applyNumberFormat="1" applyFill="1" applyBorder="1" applyAlignment="1">
      <alignment horizontal="center" vertical="center"/>
    </xf>
    <xf numFmtId="166" fontId="0" fillId="10" borderId="4" xfId="0" applyNumberFormat="1" applyFill="1" applyBorder="1" applyAlignment="1">
      <alignment horizontal="center" vertical="center"/>
    </xf>
    <xf numFmtId="166" fontId="0" fillId="10" borderId="7" xfId="0" applyNumberFormat="1" applyFill="1" applyBorder="1" applyAlignment="1">
      <alignment horizontal="center" vertical="center"/>
    </xf>
    <xf numFmtId="0" fontId="8" fillId="11" borderId="0" xfId="0" applyFont="1" applyFill="1" applyAlignment="1" applyProtection="1">
      <alignment horizontal="center" vertical="top" wrapText="1"/>
      <protection locked="0"/>
    </xf>
    <xf numFmtId="0" fontId="0" fillId="3" borderId="0" xfId="0" applyFill="1" applyAlignment="1">
      <alignment vertical="center"/>
    </xf>
    <xf numFmtId="0" fontId="6" fillId="3" borderId="0" xfId="0" applyFont="1" applyFill="1" applyAlignment="1">
      <alignment vertical="center"/>
    </xf>
    <xf numFmtId="0" fontId="6" fillId="0" borderId="0" xfId="0" applyFont="1"/>
    <xf numFmtId="4" fontId="6" fillId="0" borderId="0" xfId="0" applyNumberFormat="1" applyFont="1"/>
    <xf numFmtId="0" fontId="20" fillId="3" borderId="0" xfId="0" applyFont="1" applyFill="1" applyAlignment="1">
      <alignment horizontal="left" vertical="center"/>
    </xf>
    <xf numFmtId="0" fontId="21" fillId="3" borderId="0" xfId="0" applyFont="1" applyFill="1"/>
    <xf numFmtId="0" fontId="24" fillId="3" borderId="0" xfId="0" applyFont="1" applyFill="1"/>
    <xf numFmtId="0" fontId="25" fillId="0" borderId="0" xfId="6" applyFont="1" applyAlignment="1"/>
    <xf numFmtId="0" fontId="23" fillId="0" borderId="0" xfId="6" applyFont="1" applyAlignment="1">
      <alignment vertical="center"/>
    </xf>
    <xf numFmtId="0" fontId="28" fillId="0" borderId="0" xfId="6" applyFont="1" applyAlignment="1"/>
    <xf numFmtId="0" fontId="27" fillId="13" borderId="14" xfId="6" applyFont="1" applyFill="1" applyBorder="1" applyAlignment="1">
      <alignment horizontal="center" vertical="center"/>
    </xf>
    <xf numFmtId="0" fontId="27" fillId="14" borderId="14" xfId="6" applyFont="1" applyFill="1" applyBorder="1" applyAlignment="1">
      <alignment horizontal="center" vertical="center" wrapText="1"/>
    </xf>
    <xf numFmtId="0" fontId="26" fillId="0" borderId="14" xfId="6" applyFont="1" applyBorder="1" applyAlignment="1">
      <alignment vertical="center"/>
    </xf>
    <xf numFmtId="0" fontId="19" fillId="0" borderId="14" xfId="6" applyFont="1" applyBorder="1" applyAlignment="1">
      <alignment vertical="center"/>
    </xf>
    <xf numFmtId="0" fontId="19" fillId="12" borderId="14" xfId="6" applyFont="1" applyFill="1" applyBorder="1" applyAlignment="1">
      <alignment vertical="center"/>
    </xf>
    <xf numFmtId="0" fontId="19" fillId="0" borderId="14" xfId="6" applyFont="1" applyBorder="1" applyAlignment="1">
      <alignment vertical="center" wrapText="1"/>
    </xf>
    <xf numFmtId="0" fontId="26" fillId="0" borderId="14" xfId="6" applyFont="1" applyBorder="1" applyAlignment="1">
      <alignment horizontal="left" vertical="center"/>
    </xf>
    <xf numFmtId="9" fontId="19" fillId="0" borderId="14" xfId="6" applyNumberFormat="1" applyFont="1" applyBorder="1" applyAlignment="1">
      <alignment horizontal="center" vertical="center"/>
    </xf>
    <xf numFmtId="0" fontId="19" fillId="0" borderId="14" xfId="6" applyFont="1" applyBorder="1" applyAlignment="1">
      <alignment horizontal="center" vertical="center"/>
    </xf>
    <xf numFmtId="0" fontId="26" fillId="0" borderId="0" xfId="6" applyFont="1" applyAlignment="1">
      <alignment vertical="center" wrapText="1"/>
    </xf>
    <xf numFmtId="0" fontId="0" fillId="6" borderId="0" xfId="0" applyFill="1" applyAlignment="1" applyProtection="1">
      <alignment horizontal="left" vertical="center" wrapText="1"/>
      <protection locked="0"/>
    </xf>
    <xf numFmtId="0" fontId="0" fillId="6" borderId="0" xfId="0" applyFill="1" applyAlignment="1" applyProtection="1">
      <alignment horizontal="left" vertical="center"/>
      <protection locked="0"/>
    </xf>
    <xf numFmtId="0" fontId="4" fillId="3" borderId="0" xfId="0" applyFont="1" applyFill="1" applyAlignment="1" applyProtection="1">
      <alignment horizontal="left" wrapText="1"/>
      <protection locked="0"/>
    </xf>
    <xf numFmtId="0" fontId="0" fillId="6" borderId="0" xfId="0" applyFill="1" applyAlignment="1">
      <alignment horizontal="left" vertical="center" wrapText="1"/>
    </xf>
  </cellXfs>
  <cellStyles count="7">
    <cellStyle name="Incorrecto" xfId="2" builtinId="27"/>
    <cellStyle name="Moneda" xfId="1" builtinId="4"/>
    <cellStyle name="Moneda 2" xfId="5" xr:uid="{00000000-0005-0000-0000-000003000000}"/>
    <cellStyle name="Moneda 5" xfId="4" xr:uid="{00000000-0005-0000-0000-000004000000}"/>
    <cellStyle name="Normal" xfId="0" builtinId="0"/>
    <cellStyle name="Normal 2" xfId="6" xr:uid="{A0424B54-3CAC-4E91-ABCE-B0C365624CB4}"/>
    <cellStyle name="Porcentaje" xfId="3" builtinId="5"/>
  </cellStyles>
  <dxfs count="0"/>
  <tableStyles count="0" defaultTableStyle="TableStyleMedium2" defaultPivotStyle="PivotStyleLight16"/>
  <colors>
    <mruColors>
      <color rgb="FFE6E6E6"/>
      <color rgb="FFABE1F7"/>
      <color rgb="FFF9F9F9"/>
      <color rgb="FF1AAFEA"/>
      <color rgb="FF2CB5EC"/>
      <color rgb="FF616160"/>
      <color rgb="FF727272"/>
      <color rgb="FF91BCE3"/>
      <color rgb="FFCAECFA"/>
      <color rgb="FF88D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1"/>
          <c:order val="1"/>
          <c:tx>
            <c:strRef>
              <c:f>'19.Datos (viejo)'!$C$5</c:f>
              <c:strCache>
                <c:ptCount val="1"/>
                <c:pt idx="0">
                  <c:v>Nación </c:v>
                </c:pt>
              </c:strCache>
            </c:strRef>
          </c:tx>
          <c:spPr>
            <a:solidFill>
              <a:schemeClr val="accent1">
                <a:lumMod val="50000"/>
                <a:alpha val="90000"/>
              </a:schemeClr>
            </a:solidFill>
            <a:ln>
              <a:noFill/>
            </a:ln>
            <a:effectLst>
              <a:softEdge rad="0"/>
            </a:effectLst>
          </c:spPr>
          <c:invertIfNegative val="0"/>
          <c:cat>
            <c:numRef>
              <c:f>'19.Datos (viejo)'!$B$6:$B$33</c:f>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f>'19.Datos (viejo)'!$C$6:$C$33</c:f>
              <c:numCache>
                <c:formatCode>0%</c:formatCode>
                <c:ptCount val="28"/>
                <c:pt idx="0" formatCode="&quot;$&quot;\ #,##0">
                  <c:v>4324806488</c:v>
                </c:pt>
                <c:pt idx="2" formatCode="&quot;$&quot;\ #,##0">
                  <c:v>4469682022</c:v>
                </c:pt>
                <c:pt idx="4" formatCode="&quot;$&quot;\ #,##0">
                  <c:v>4739215933</c:v>
                </c:pt>
                <c:pt idx="6" formatCode="&quot;$&quot;\ #,##0">
                  <c:v>3395070912</c:v>
                </c:pt>
                <c:pt idx="8" formatCode="&quot;$&quot;\ #,##0">
                  <c:v>5823365945.5998611</c:v>
                </c:pt>
                <c:pt idx="11" formatCode="&quot;$&quot;\ #,##0">
                  <c:v>5812115424.71</c:v>
                </c:pt>
                <c:pt idx="14" formatCode="&quot;$&quot;\ #,##0">
                  <c:v>8152019660.9564285</c:v>
                </c:pt>
                <c:pt idx="17" formatCode="&quot;$&quot;\ #,##0">
                  <c:v>12374967501.471041</c:v>
                </c:pt>
                <c:pt idx="20" formatCode="&quot;$&quot;\ #,##0">
                  <c:v>22749143122.512077</c:v>
                </c:pt>
                <c:pt idx="23" formatCode="&quot;$&quot;\ #,##0">
                  <c:v>27400138734</c:v>
                </c:pt>
              </c:numCache>
            </c:numRef>
          </c:val>
          <c:extLst>
            <c:ext xmlns:c16="http://schemas.microsoft.com/office/drawing/2014/chart" uri="{C3380CC4-5D6E-409C-BE32-E72D297353CC}">
              <c16:uniqueId val="{00000000-2637-455F-8126-E18E5A3CF01E}"/>
            </c:ext>
          </c:extLst>
        </c:ser>
        <c:ser>
          <c:idx val="2"/>
          <c:order val="2"/>
          <c:tx>
            <c:strRef>
              <c:f>'19.Datos (viejo)'!$D$5</c:f>
              <c:strCache>
                <c:ptCount val="1"/>
                <c:pt idx="0">
                  <c:v>Provincia</c:v>
                </c:pt>
              </c:strCache>
            </c:strRef>
          </c:tx>
          <c:spPr>
            <a:solidFill>
              <a:schemeClr val="accent1">
                <a:lumMod val="75000"/>
                <a:alpha val="90000"/>
              </a:schemeClr>
            </a:solidFill>
            <a:ln>
              <a:noFill/>
            </a:ln>
            <a:effectLst/>
          </c:spPr>
          <c:invertIfNegative val="0"/>
          <c:cat>
            <c:numRef>
              <c:f>'19.Datos (viejo)'!$B$6:$B$33</c:f>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f>'19.Datos (viejo)'!$D$6:$D$33</c:f>
              <c:numCache>
                <c:formatCode>0%</c:formatCode>
                <c:ptCount val="28"/>
                <c:pt idx="0" formatCode="&quot;$&quot;\ #,##0">
                  <c:v>413866667</c:v>
                </c:pt>
                <c:pt idx="2" formatCode="&quot;$&quot;\ #,##0">
                  <c:v>287629841</c:v>
                </c:pt>
                <c:pt idx="4" formatCode="&quot;$&quot;\ #,##0">
                  <c:v>675354324</c:v>
                </c:pt>
                <c:pt idx="6" formatCode="&quot;$&quot;\ #,##0">
                  <c:v>524389851</c:v>
                </c:pt>
                <c:pt idx="8" formatCode="&quot;$&quot;\ #,##0">
                  <c:v>536742044</c:v>
                </c:pt>
                <c:pt idx="11" formatCode="&quot;$&quot;\ #,##0">
                  <c:v>658443588</c:v>
                </c:pt>
                <c:pt idx="14" formatCode="&quot;$&quot;\ #,##0">
                  <c:v>691679149</c:v>
                </c:pt>
                <c:pt idx="17" formatCode="&quot;$&quot;\ #,##0">
                  <c:v>3029180782</c:v>
                </c:pt>
                <c:pt idx="20" formatCode="&quot;$&quot;\ #,##0">
                  <c:v>2615064762.0079999</c:v>
                </c:pt>
                <c:pt idx="23" formatCode="&quot;$&quot;\ #,##0">
                  <c:v>1562544362</c:v>
                </c:pt>
              </c:numCache>
            </c:numRef>
          </c:val>
          <c:extLst>
            <c:ext xmlns:c16="http://schemas.microsoft.com/office/drawing/2014/chart" uri="{C3380CC4-5D6E-409C-BE32-E72D297353CC}">
              <c16:uniqueId val="{00000001-2637-455F-8126-E18E5A3CF01E}"/>
            </c:ext>
          </c:extLst>
        </c:ser>
        <c:ser>
          <c:idx val="3"/>
          <c:order val="3"/>
          <c:tx>
            <c:strRef>
              <c:f>'19.Datos (viejo)'!$E$5</c:f>
              <c:strCache>
                <c:ptCount val="1"/>
                <c:pt idx="0">
                  <c:v>CABA</c:v>
                </c:pt>
              </c:strCache>
            </c:strRef>
          </c:tx>
          <c:spPr>
            <a:solidFill>
              <a:schemeClr val="accent1">
                <a:lumMod val="60000"/>
                <a:lumOff val="40000"/>
              </a:schemeClr>
            </a:solidFill>
            <a:ln>
              <a:noFill/>
            </a:ln>
            <a:effectLst/>
          </c:spPr>
          <c:invertIfNegative val="0"/>
          <c:cat>
            <c:numRef>
              <c:f>'19.Datos (viejo)'!$B$6:$B$33</c:f>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f>'19.Datos (viejo)'!$E$6:$E$33</c:f>
              <c:numCache>
                <c:formatCode>0%</c:formatCode>
                <c:ptCount val="28"/>
                <c:pt idx="0" formatCode="&quot;$&quot;\ #,##0">
                  <c:v>1384656247.4609129</c:v>
                </c:pt>
                <c:pt idx="2" formatCode="&quot;$&quot;\ #,##0">
                  <c:v>567221212</c:v>
                </c:pt>
                <c:pt idx="4" formatCode="&quot;$&quot;\ #,##0">
                  <c:v>496502461</c:v>
                </c:pt>
                <c:pt idx="6" formatCode="&quot;$&quot;\ #,##0">
                  <c:v>608409199</c:v>
                </c:pt>
                <c:pt idx="8" formatCode="&quot;$&quot;\ #,##0">
                  <c:v>603775363.23000002</c:v>
                </c:pt>
                <c:pt idx="11" formatCode="&quot;$&quot;\ #,##0">
                  <c:v>685062654</c:v>
                </c:pt>
                <c:pt idx="14" formatCode="&quot;$&quot;\ #,##0">
                  <c:v>534860758</c:v>
                </c:pt>
                <c:pt idx="17" formatCode="&quot;$&quot;\ #,##0">
                  <c:v>1925921334.95</c:v>
                </c:pt>
                <c:pt idx="20" formatCode="&quot;$&quot;\ #,##0">
                  <c:v>1886641156.75</c:v>
                </c:pt>
                <c:pt idx="23" formatCode="&quot;$&quot;\ #,##0">
                  <c:v>1994084199</c:v>
                </c:pt>
              </c:numCache>
            </c:numRef>
          </c:val>
          <c:extLst>
            <c:ext xmlns:c16="http://schemas.microsoft.com/office/drawing/2014/chart" uri="{C3380CC4-5D6E-409C-BE32-E72D297353CC}">
              <c16:uniqueId val="{00000002-2637-455F-8126-E18E5A3CF01E}"/>
            </c:ext>
          </c:extLst>
        </c:ser>
        <c:ser>
          <c:idx val="4"/>
          <c:order val="4"/>
          <c:tx>
            <c:strRef>
              <c:f>'19.Datos (viejo)'!$F$5</c:f>
              <c:strCache>
                <c:ptCount val="1"/>
                <c:pt idx="0">
                  <c:v>ACUMAR</c:v>
                </c:pt>
              </c:strCache>
            </c:strRef>
          </c:tx>
          <c:spPr>
            <a:solidFill>
              <a:schemeClr val="accent1">
                <a:lumMod val="40000"/>
                <a:lumOff val="60000"/>
              </a:schemeClr>
            </a:solidFill>
            <a:ln>
              <a:noFill/>
            </a:ln>
            <a:effectLst/>
          </c:spPr>
          <c:invertIfNegative val="0"/>
          <c:cat>
            <c:numRef>
              <c:f>'19.Datos (viejo)'!$B$6:$B$33</c:f>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f>'19.Datos (viejo)'!$F$6:$F$33</c:f>
              <c:numCache>
                <c:formatCode>0%</c:formatCode>
                <c:ptCount val="28"/>
                <c:pt idx="0" formatCode="&quot;$&quot;\ #,##0">
                  <c:v>23201360</c:v>
                </c:pt>
                <c:pt idx="2" formatCode="&quot;$&quot;\ #,##0">
                  <c:v>390338835</c:v>
                </c:pt>
                <c:pt idx="4" formatCode="&quot;$&quot;\ #,##0">
                  <c:v>652444252</c:v>
                </c:pt>
                <c:pt idx="6" formatCode="&quot;$&quot;\ #,##0">
                  <c:v>596541052</c:v>
                </c:pt>
                <c:pt idx="8" formatCode="&quot;$&quot;\ #,##0">
                  <c:v>691971020.9000001</c:v>
                </c:pt>
                <c:pt idx="11" formatCode="&quot;$&quot;\ #,##0">
                  <c:v>762946272.90999997</c:v>
                </c:pt>
                <c:pt idx="14" formatCode="&quot;$&quot;\ #,##0">
                  <c:v>1259939514.8</c:v>
                </c:pt>
                <c:pt idx="17" formatCode="&quot;$&quot;\ #,##0">
                  <c:v>1489082140.4376063</c:v>
                </c:pt>
                <c:pt idx="20" formatCode="&quot;$&quot;\ #,##0">
                  <c:v>1525655298</c:v>
                </c:pt>
                <c:pt idx="23" formatCode="&quot;$&quot;\ #,##0">
                  <c:v>1089820000</c:v>
                </c:pt>
              </c:numCache>
            </c:numRef>
          </c:val>
          <c:extLst>
            <c:ext xmlns:c16="http://schemas.microsoft.com/office/drawing/2014/chart" uri="{C3380CC4-5D6E-409C-BE32-E72D297353CC}">
              <c16:uniqueId val="{00000003-2637-455F-8126-E18E5A3CF01E}"/>
            </c:ext>
          </c:extLst>
        </c:ser>
        <c:ser>
          <c:idx val="5"/>
          <c:order val="5"/>
          <c:tx>
            <c:strRef>
              <c:f>'19.Datos (viejo)'!$H$5</c:f>
              <c:strCache>
                <c:ptCount val="1"/>
                <c:pt idx="0">
                  <c:v>Presupuesto Ejecutado Total</c:v>
                </c:pt>
              </c:strCache>
            </c:strRef>
          </c:tx>
          <c:spPr>
            <a:solidFill>
              <a:schemeClr val="tx1">
                <a:lumMod val="50000"/>
                <a:lumOff val="50000"/>
                <a:alpha val="55000"/>
              </a:schemeClr>
            </a:solidFill>
            <a:ln>
              <a:noFill/>
            </a:ln>
            <a:effectLst/>
          </c:spPr>
          <c:invertIfNegative val="0"/>
          <c:dLbls>
            <c:dLbl>
              <c:idx val="1"/>
              <c:tx>
                <c:rich>
                  <a:bodyPr/>
                  <a:lstStyle/>
                  <a:p>
                    <a:r>
                      <a:rPr lang="en-US"/>
                      <a:t>55</a:t>
                    </a:r>
                    <a:r>
                      <a:rPr lang="en-US" baseline="0"/>
                      <a:t> %</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5-4F9A-B28E-ECDB800A49D9}"/>
                </c:ext>
              </c:extLst>
            </c:dLbl>
            <c:dLbl>
              <c:idx val="3"/>
              <c:tx>
                <c:rich>
                  <a:bodyPr/>
                  <a:lstStyle/>
                  <a:p>
                    <a:r>
                      <a:rPr lang="en-US"/>
                      <a:t>88%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E5-4F9A-B28E-ECDB800A49D9}"/>
                </c:ext>
              </c:extLst>
            </c:dLbl>
            <c:dLbl>
              <c:idx val="5"/>
              <c:tx>
                <c:rich>
                  <a:bodyPr/>
                  <a:lstStyle/>
                  <a:p>
                    <a:r>
                      <a:rPr lang="en-US"/>
                      <a:t>64</a:t>
                    </a:r>
                    <a:r>
                      <a:rPr lang="en-US" baseline="0"/>
                      <a:t> %</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37-455F-8126-E18E5A3CF01E}"/>
                </c:ext>
              </c:extLst>
            </c:dLbl>
            <c:dLbl>
              <c:idx val="7"/>
              <c:tx>
                <c:rich>
                  <a:bodyPr/>
                  <a:lstStyle/>
                  <a:p>
                    <a:r>
                      <a:rPr lang="en-US"/>
                      <a:t>98</a:t>
                    </a:r>
                    <a:r>
                      <a:rPr lang="en-US" baseline="0"/>
                      <a:t> %</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E5-4F9A-B28E-ECDB800A49D9}"/>
                </c:ext>
              </c:extLst>
            </c:dLbl>
            <c:dLbl>
              <c:idx val="9"/>
              <c:tx>
                <c:rich>
                  <a:bodyPr/>
                  <a:lstStyle/>
                  <a:p>
                    <a:r>
                      <a:rPr lang="en-US"/>
                      <a:t>84 %</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E5-4F9A-B28E-ECDB800A49D9}"/>
                </c:ext>
              </c:extLst>
            </c:dLbl>
            <c:dLbl>
              <c:idx val="12"/>
              <c:tx>
                <c:rich>
                  <a:bodyPr/>
                  <a:lstStyle/>
                  <a:p>
                    <a:r>
                      <a:rPr lang="en-US"/>
                      <a:t>69 %</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E5-4F9A-B28E-ECDB800A49D9}"/>
                </c:ext>
              </c:extLst>
            </c:dLbl>
            <c:dLbl>
              <c:idx val="15"/>
              <c:tx>
                <c:rich>
                  <a:bodyPr/>
                  <a:lstStyle/>
                  <a:p>
                    <a:r>
                      <a:rPr lang="en-US"/>
                      <a:t>94 %</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E5-4F9A-B28E-ECDB800A49D9}"/>
                </c:ext>
              </c:extLst>
            </c:dLbl>
            <c:dLbl>
              <c:idx val="18"/>
              <c:tx>
                <c:rich>
                  <a:bodyPr rot="0" spcFirstLastPara="1" vertOverflow="ellipsis" vert="horz" wrap="square" anchor="ctr" anchorCtr="0"/>
                  <a:lstStyle/>
                  <a:p>
                    <a:pPr algn="ctr">
                      <a:defRPr lang="es-ES"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82 %</a:t>
                    </a:r>
                  </a:p>
                </c:rich>
              </c:tx>
              <c:spPr>
                <a:noFill/>
                <a:ln>
                  <a:noFill/>
                </a:ln>
                <a:effectLst/>
              </c:spPr>
              <c:txPr>
                <a:bodyPr rot="0" spcFirstLastPara="1" vertOverflow="ellipsis" vert="horz" wrap="square" anchor="ctr" anchorCtr="0"/>
                <a:lstStyle/>
                <a:p>
                  <a:pPr algn="ctr">
                    <a:defRPr lang="es-ES"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A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E5-4F9A-B28E-ECDB800A49D9}"/>
                </c:ext>
              </c:extLst>
            </c:dLbl>
            <c:dLbl>
              <c:idx val="21"/>
              <c:tx>
                <c:rich>
                  <a:bodyPr/>
                  <a:lstStyle/>
                  <a:p>
                    <a:r>
                      <a:rPr lang="en-US" baseline="0"/>
                      <a:t>73 %</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E5-4F9A-B28E-ECDB800A49D9}"/>
                </c:ext>
              </c:extLst>
            </c:dLbl>
            <c:dLbl>
              <c:idx val="24"/>
              <c:tx>
                <c:rich>
                  <a:bodyPr/>
                  <a:lstStyle/>
                  <a:p>
                    <a:r>
                      <a:rPr lang="en-US"/>
                      <a:t>37 %</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E5-4F9A-B28E-ECDB800A49D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A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'19.Datos (viejo)'!$B$6:$B$33</c:f>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f>'19.Datos (viejo)'!$H$6:$H$30</c:f>
              <c:numCache>
                <c:formatCode>[$$-2C0A]#,##0</c:formatCode>
                <c:ptCount val="25"/>
                <c:pt idx="1">
                  <c:v>3386252670.1140814</c:v>
                </c:pt>
                <c:pt idx="3" formatCode="&quot;$&quot;\ #,##0">
                  <c:v>5038096195.0327816</c:v>
                </c:pt>
                <c:pt idx="5">
                  <c:v>4169949702.3572536</c:v>
                </c:pt>
                <c:pt idx="7">
                  <c:v>5038177314.0175943</c:v>
                </c:pt>
                <c:pt idx="9">
                  <c:v>6446205085.631299</c:v>
                </c:pt>
                <c:pt idx="12">
                  <c:v>5465705493.9720545</c:v>
                </c:pt>
                <c:pt idx="15">
                  <c:v>9291303018.4746094</c:v>
                </c:pt>
                <c:pt idx="18">
                  <c:v>15465161750.15</c:v>
                </c:pt>
                <c:pt idx="21">
                  <c:v>21106376713</c:v>
                </c:pt>
                <c:pt idx="24">
                  <c:v>11863460506</c:v>
                </c:pt>
              </c:numCache>
            </c:numRef>
          </c:val>
          <c:extLst>
            <c:ext xmlns:c16="http://schemas.microsoft.com/office/drawing/2014/chart" uri="{C3380CC4-5D6E-409C-BE32-E72D297353CC}">
              <c16:uniqueId val="{0000000C-2637-455F-8126-E18E5A3CF01E}"/>
            </c:ext>
          </c:extLst>
        </c:ser>
        <c:dLbls>
          <c:showLegendKey val="0"/>
          <c:showVal val="0"/>
          <c:showCatName val="0"/>
          <c:showSerName val="0"/>
          <c:showPercent val="0"/>
          <c:showBubbleSize val="0"/>
        </c:dLbls>
        <c:gapWidth val="3"/>
        <c:overlap val="100"/>
        <c:axId val="346022488"/>
        <c:axId val="348699344"/>
        <c:extLst>
          <c:ext xmlns:c15="http://schemas.microsoft.com/office/drawing/2012/chart" uri="{02D57815-91ED-43cb-92C2-25804820EDAC}">
            <c15:filteredBarSeries>
              <c15:ser>
                <c:idx val="0"/>
                <c:order val="0"/>
                <c:tx>
                  <c:strRef>
                    <c:extLst>
                      <c:ext uri="{02D57815-91ED-43cb-92C2-25804820EDAC}">
                        <c15:formulaRef>
                          <c15:sqref>'19.Datos (viejo)'!$B$5</c15:sqref>
                        </c15:formulaRef>
                      </c:ext>
                    </c:extLst>
                    <c:strCache>
                      <c:ptCount val="1"/>
                      <c:pt idx="0">
                        <c:v>Período</c:v>
                      </c:pt>
                    </c:strCache>
                  </c:strRef>
                </c:tx>
                <c:spPr>
                  <a:solidFill>
                    <a:schemeClr val="accent1">
                      <a:shade val="50000"/>
                    </a:schemeClr>
                  </a:solidFill>
                  <a:ln>
                    <a:noFill/>
                  </a:ln>
                  <a:effectLst/>
                </c:spPr>
                <c:invertIfNegative val="0"/>
                <c:cat>
                  <c:numRef>
                    <c:extLst>
                      <c:ext uri="{02D57815-91ED-43cb-92C2-25804820EDAC}">
                        <c15:formulaRef>
                          <c15:sqref>'19.Datos (viejo)'!$B$6:$B$33</c15:sqref>
                        </c15:formulaRef>
                      </c:ext>
                    </c:extLst>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cat>
                <c:val>
                  <c:numRef>
                    <c:extLst>
                      <c:ext uri="{02D57815-91ED-43cb-92C2-25804820EDAC}">
                        <c15:formulaRef>
                          <c15:sqref>'19.Datos (viejo)'!$B$6:$B$33</c15:sqref>
                        </c15:formulaRef>
                      </c:ext>
                    </c:extLst>
                    <c:numCache>
                      <c:formatCode>General</c:formatCode>
                      <c:ptCount val="28"/>
                      <c:pt idx="0">
                        <c:v>2010</c:v>
                      </c:pt>
                      <c:pt idx="2">
                        <c:v>2011</c:v>
                      </c:pt>
                      <c:pt idx="4">
                        <c:v>2012</c:v>
                      </c:pt>
                      <c:pt idx="6">
                        <c:v>2013</c:v>
                      </c:pt>
                      <c:pt idx="8">
                        <c:v>2014</c:v>
                      </c:pt>
                      <c:pt idx="11">
                        <c:v>2015</c:v>
                      </c:pt>
                      <c:pt idx="14">
                        <c:v>2016</c:v>
                      </c:pt>
                      <c:pt idx="17">
                        <c:v>2017</c:v>
                      </c:pt>
                      <c:pt idx="20">
                        <c:v>2018</c:v>
                      </c:pt>
                      <c:pt idx="23">
                        <c:v>2019</c:v>
                      </c:pt>
                      <c:pt idx="26">
                        <c:v>2020</c:v>
                      </c:pt>
                    </c:numCache>
                  </c:numRef>
                </c:val>
                <c:extLst>
                  <c:ext xmlns:c16="http://schemas.microsoft.com/office/drawing/2014/chart" uri="{C3380CC4-5D6E-409C-BE32-E72D297353CC}">
                    <c16:uniqueId val="{0000000D-2637-455F-8126-E18E5A3CF01E}"/>
                  </c:ext>
                </c:extLst>
              </c15:ser>
            </c15:filteredBarSeries>
          </c:ext>
        </c:extLst>
      </c:barChart>
      <c:catAx>
        <c:axId val="346022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AR"/>
          </a:p>
        </c:txPr>
        <c:crossAx val="348699344"/>
        <c:crosses val="autoZero"/>
        <c:auto val="1"/>
        <c:lblAlgn val="ctr"/>
        <c:lblOffset val="100"/>
        <c:noMultiLvlLbl val="0"/>
      </c:catAx>
      <c:valAx>
        <c:axId val="3486993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AR"/>
          </a:p>
        </c:txPr>
        <c:crossAx val="346022488"/>
        <c:crosses val="autoZero"/>
        <c:crossBetween val="between"/>
        <c:dispUnits>
          <c:builtInUnit val="millions"/>
          <c:dispUnitsLbl>
            <c:layout>
              <c:manualLayout>
                <c:xMode val="edge"/>
                <c:yMode val="edge"/>
                <c:x val="1.5771039280443228E-2"/>
                <c:y val="0.38949764246342949"/>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es-AR"/>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AR"/>
        </a:p>
      </c:txPr>
    </c:legend>
    <c:plotVisOnly val="1"/>
    <c:dispBlanksAs val="gap"/>
    <c:showDLblsOverMax val="0"/>
  </c:chart>
  <c:spPr>
    <a:noFill/>
    <a:ln w="9525" cap="flat" cmpd="sng" algn="ctr">
      <a:noFill/>
      <a:round/>
    </a:ln>
    <a:effectLst/>
  </c:spPr>
  <c:txPr>
    <a:bodyPr/>
    <a:lstStyle/>
    <a:p>
      <a:pPr>
        <a:defRPr>
          <a:solidFill>
            <a:schemeClr val="tx1">
              <a:lumMod val="75000"/>
              <a:lumOff val="25000"/>
            </a:schemeClr>
          </a:solidFill>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94749</xdr:rowOff>
    </xdr:from>
    <xdr:to>
      <xdr:col>0</xdr:col>
      <xdr:colOff>352926</xdr:colOff>
      <xdr:row>2</xdr:row>
      <xdr:rowOff>95821</xdr:rowOff>
    </xdr:to>
    <xdr:cxnSp macro="">
      <xdr:nvCxnSpPr>
        <xdr:cNvPr id="3" name="Conector recto 2">
          <a:extLst>
            <a:ext uri="{FF2B5EF4-FFF2-40B4-BE49-F238E27FC236}">
              <a16:creationId xmlns:a16="http://schemas.microsoft.com/office/drawing/2014/main" id="{387002AB-8C96-43CE-84E7-89F8E84F84B6}"/>
            </a:ext>
          </a:extLst>
        </xdr:cNvPr>
        <xdr:cNvCxnSpPr/>
      </xdr:nvCxnSpPr>
      <xdr:spPr>
        <a:xfrm flipV="1">
          <a:off x="2769394" y="582905"/>
          <a:ext cx="238626" cy="1072"/>
        </a:xfrm>
        <a:prstGeom prst="line">
          <a:avLst/>
        </a:prstGeom>
        <a:ln w="57150">
          <a:solidFill>
            <a:srgbClr val="BF166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0</xdr:colOff>
      <xdr:row>0</xdr:row>
      <xdr:rowOff>152399</xdr:rowOff>
    </xdr:from>
    <xdr:ext cx="1464576" cy="431007"/>
    <xdr:pic>
      <xdr:nvPicPr>
        <xdr:cNvPr id="3" name="4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72625" y="152399"/>
          <a:ext cx="1464576" cy="43100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731921</xdr:colOff>
      <xdr:row>2</xdr:row>
      <xdr:rowOff>170447</xdr:rowOff>
    </xdr:from>
    <xdr:ext cx="184731" cy="264560"/>
    <xdr:sp macro="" textlink="">
      <xdr:nvSpPr>
        <xdr:cNvPr id="2" name="2 CuadroTexto">
          <a:extLst>
            <a:ext uri="{FF2B5EF4-FFF2-40B4-BE49-F238E27FC236}">
              <a16:creationId xmlns:a16="http://schemas.microsoft.com/office/drawing/2014/main" id="{00000000-0008-0000-0200-000002000000}"/>
            </a:ext>
          </a:extLst>
        </xdr:cNvPr>
        <xdr:cNvSpPr txBox="1"/>
      </xdr:nvSpPr>
      <xdr:spPr>
        <a:xfrm>
          <a:off x="3722771" y="7038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AR" sz="1100"/>
        </a:p>
      </xdr:txBody>
    </xdr:sp>
    <xdr:clientData/>
  </xdr:oneCellAnchor>
  <xdr:oneCellAnchor>
    <xdr:from>
      <xdr:col>11</xdr:col>
      <xdr:colOff>438149</xdr:colOff>
      <xdr:row>0</xdr:row>
      <xdr:rowOff>152399</xdr:rowOff>
    </xdr:from>
    <xdr:ext cx="1464576" cy="431007"/>
    <xdr:pic>
      <xdr:nvPicPr>
        <xdr:cNvPr id="3" name="4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0896599" y="152399"/>
          <a:ext cx="1464576" cy="43100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0</xdr:row>
      <xdr:rowOff>152399</xdr:rowOff>
    </xdr:from>
    <xdr:ext cx="1464576" cy="431007"/>
    <xdr:pic>
      <xdr:nvPicPr>
        <xdr:cNvPr id="2" name="4 Imagen">
          <a:extLst>
            <a:ext uri="{FF2B5EF4-FFF2-40B4-BE49-F238E27FC236}">
              <a16:creationId xmlns:a16="http://schemas.microsoft.com/office/drawing/2014/main" id="{DBAE0867-0112-4CBB-8DE1-AB3EBAFFBEB1}"/>
            </a:ext>
          </a:extLst>
        </xdr:cNvPr>
        <xdr:cNvPicPr>
          <a:picLocks noChangeAspect="1"/>
        </xdr:cNvPicPr>
      </xdr:nvPicPr>
      <xdr:blipFill>
        <a:blip xmlns:r="http://schemas.openxmlformats.org/officeDocument/2006/relationships" r:embed="rId1"/>
        <a:stretch>
          <a:fillRect/>
        </a:stretch>
      </xdr:blipFill>
      <xdr:spPr>
        <a:xfrm>
          <a:off x="9953625" y="152399"/>
          <a:ext cx="1464576" cy="43100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314741</xdr:colOff>
      <xdr:row>5</xdr:row>
      <xdr:rowOff>57979</xdr:rowOff>
    </xdr:from>
    <xdr:to>
      <xdr:col>11</xdr:col>
      <xdr:colOff>211667</xdr:colOff>
      <xdr:row>29</xdr:row>
      <xdr:rowOff>70555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l="61091" t="49128" r="12387" b="17064"/>
        <a:stretch/>
      </xdr:blipFill>
      <xdr:spPr>
        <a:xfrm>
          <a:off x="314741" y="1088090"/>
          <a:ext cx="10720148" cy="4415243"/>
        </a:xfrm>
        <a:prstGeom prst="rect">
          <a:avLst/>
        </a:prstGeom>
      </xdr:spPr>
    </xdr:pic>
    <xdr:clientData/>
  </xdr:twoCellAnchor>
  <xdr:oneCellAnchor>
    <xdr:from>
      <xdr:col>8</xdr:col>
      <xdr:colOff>580259</xdr:colOff>
      <xdr:row>0</xdr:row>
      <xdr:rowOff>130502</xdr:rowOff>
    </xdr:from>
    <xdr:ext cx="1464576" cy="431007"/>
    <xdr:pic>
      <xdr:nvPicPr>
        <xdr:cNvPr id="4" name="4 Image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134569" y="130502"/>
          <a:ext cx="1464576" cy="431007"/>
        </a:xfrm>
        <a:prstGeom prst="rect">
          <a:avLst/>
        </a:prstGeom>
      </xdr:spPr>
    </xdr:pic>
    <xdr:clientData/>
  </xdr:oneCellAnchor>
  <xdr:twoCellAnchor>
    <xdr:from>
      <xdr:col>1</xdr:col>
      <xdr:colOff>21897</xdr:colOff>
      <xdr:row>5</xdr:row>
      <xdr:rowOff>142328</xdr:rowOff>
    </xdr:from>
    <xdr:to>
      <xdr:col>10</xdr:col>
      <xdr:colOff>620889</xdr:colOff>
      <xdr:row>28</xdr:row>
      <xdr:rowOff>70556</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172E-0761-4C47-8ACA-F9C29C8CC6A5}">
  <sheetPr codeName="Hoja8">
    <outlinePr summaryBelow="0" summaryRight="0"/>
    <pageSetUpPr fitToPage="1"/>
  </sheetPr>
  <dimension ref="A1:AO1003"/>
  <sheetViews>
    <sheetView showGridLines="0" showRowColHeaders="0" tabSelected="1" zoomScale="80" zoomScaleNormal="80" workbookViewId="0"/>
  </sheetViews>
  <sheetFormatPr baseColWidth="10" defaultColWidth="12.5703125" defaultRowHeight="15" customHeight="1" x14ac:dyDescent="0.2"/>
  <cols>
    <col min="1" max="1" width="39.85546875" style="70" bestFit="1" customWidth="1"/>
    <col min="2" max="2" width="60" style="70" bestFit="1" customWidth="1"/>
    <col min="3" max="3" width="25.7109375" style="70" customWidth="1"/>
    <col min="4" max="4" width="13.42578125" style="70" bestFit="1" customWidth="1"/>
    <col min="5" max="6" width="30.7109375" style="70" customWidth="1"/>
    <col min="7" max="16384" width="12.5703125" style="70"/>
  </cols>
  <sheetData>
    <row r="1" spans="1:41" s="1" customFormat="1" x14ac:dyDescent="0.25"/>
    <row r="2" spans="1:41" customFormat="1" ht="23.25" x14ac:dyDescent="0.25">
      <c r="A2" s="67" t="s">
        <v>37</v>
      </c>
      <c r="B2" s="65"/>
      <c r="C2" s="66"/>
      <c r="D2" s="65"/>
      <c r="E2" s="66"/>
      <c r="F2" s="66"/>
      <c r="G2" s="65"/>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1" customFormat="1" ht="15.75" x14ac:dyDescent="0.25">
      <c r="A3" s="8"/>
    </row>
    <row r="4" spans="1:41" s="1" customFormat="1" x14ac:dyDescent="0.25">
      <c r="A4" s="68" t="s">
        <v>90</v>
      </c>
    </row>
    <row r="5" spans="1:41" s="1" customFormat="1" ht="12.75" customHeight="1" x14ac:dyDescent="0.25">
      <c r="B5" s="8"/>
    </row>
    <row r="6" spans="1:41" s="72" customFormat="1" ht="24.95" customHeight="1" x14ac:dyDescent="0.25">
      <c r="A6" s="73" t="s">
        <v>40</v>
      </c>
      <c r="B6" s="73" t="s">
        <v>38</v>
      </c>
      <c r="C6" s="74" t="s">
        <v>39</v>
      </c>
      <c r="D6" s="74" t="s">
        <v>41</v>
      </c>
      <c r="E6" s="74" t="s">
        <v>42</v>
      </c>
      <c r="F6" s="74" t="s">
        <v>43</v>
      </c>
    </row>
    <row r="7" spans="1:41" s="72" customFormat="1" ht="30" customHeight="1" x14ac:dyDescent="0.25">
      <c r="A7" s="75" t="s">
        <v>44</v>
      </c>
      <c r="B7" s="76" t="s">
        <v>71</v>
      </c>
      <c r="C7" s="77" t="s">
        <v>45</v>
      </c>
      <c r="D7" s="80">
        <v>0.22420000000000001</v>
      </c>
      <c r="E7" s="76" t="s">
        <v>46</v>
      </c>
      <c r="F7" s="76" t="s">
        <v>46</v>
      </c>
    </row>
    <row r="8" spans="1:41" s="72" customFormat="1" ht="30" customHeight="1" x14ac:dyDescent="0.25">
      <c r="A8" s="75" t="s">
        <v>44</v>
      </c>
      <c r="B8" s="76" t="s">
        <v>72</v>
      </c>
      <c r="C8" s="77" t="s">
        <v>45</v>
      </c>
      <c r="D8" s="80">
        <v>0.4521</v>
      </c>
      <c r="E8" s="76" t="s">
        <v>46</v>
      </c>
      <c r="F8" s="76" t="s">
        <v>46</v>
      </c>
    </row>
    <row r="9" spans="1:41" s="72" customFormat="1" ht="30" customHeight="1" x14ac:dyDescent="0.25">
      <c r="A9" s="75" t="s">
        <v>44</v>
      </c>
      <c r="B9" s="76" t="s">
        <v>73</v>
      </c>
      <c r="C9" s="77" t="s">
        <v>45</v>
      </c>
      <c r="D9" s="80">
        <v>0.4446</v>
      </c>
      <c r="E9" s="76" t="s">
        <v>46</v>
      </c>
      <c r="F9" s="76" t="s">
        <v>46</v>
      </c>
    </row>
    <row r="10" spans="1:41" s="72" customFormat="1" ht="30" customHeight="1" x14ac:dyDescent="0.25">
      <c r="A10" s="75" t="s">
        <v>44</v>
      </c>
      <c r="B10" s="76" t="s">
        <v>74</v>
      </c>
      <c r="C10" s="77" t="s">
        <v>47</v>
      </c>
      <c r="D10" s="80">
        <v>1</v>
      </c>
      <c r="E10" s="76" t="s">
        <v>86</v>
      </c>
      <c r="F10" s="78" t="s">
        <v>48</v>
      </c>
    </row>
    <row r="11" spans="1:41" s="72" customFormat="1" ht="30" customHeight="1" x14ac:dyDescent="0.25">
      <c r="A11" s="75" t="s">
        <v>44</v>
      </c>
      <c r="B11" s="76" t="s">
        <v>65</v>
      </c>
      <c r="C11" s="77" t="s">
        <v>34</v>
      </c>
      <c r="D11" s="81" t="s">
        <v>49</v>
      </c>
      <c r="E11" s="76" t="s">
        <v>46</v>
      </c>
      <c r="F11" s="76" t="s">
        <v>50</v>
      </c>
    </row>
    <row r="12" spans="1:41" s="72" customFormat="1" ht="30" customHeight="1" x14ac:dyDescent="0.25">
      <c r="A12" s="75" t="s">
        <v>51</v>
      </c>
      <c r="B12" s="76" t="s">
        <v>75</v>
      </c>
      <c r="C12" s="77" t="s">
        <v>34</v>
      </c>
      <c r="D12" s="81" t="s">
        <v>49</v>
      </c>
      <c r="E12" s="76" t="s">
        <v>46</v>
      </c>
      <c r="F12" s="76" t="s">
        <v>50</v>
      </c>
    </row>
    <row r="13" spans="1:41" s="72" customFormat="1" ht="30" customHeight="1" x14ac:dyDescent="0.25">
      <c r="A13" s="75" t="s">
        <v>52</v>
      </c>
      <c r="B13" s="76" t="s">
        <v>76</v>
      </c>
      <c r="C13" s="77" t="s">
        <v>34</v>
      </c>
      <c r="D13" s="81" t="s">
        <v>49</v>
      </c>
      <c r="E13" s="76" t="s">
        <v>46</v>
      </c>
      <c r="F13" s="76" t="s">
        <v>21</v>
      </c>
    </row>
    <row r="14" spans="1:41" s="72" customFormat="1" ht="30" customHeight="1" x14ac:dyDescent="0.25">
      <c r="A14" s="75" t="s">
        <v>52</v>
      </c>
      <c r="B14" s="76" t="s">
        <v>77</v>
      </c>
      <c r="C14" s="77" t="s">
        <v>47</v>
      </c>
      <c r="D14" s="80">
        <v>1</v>
      </c>
      <c r="E14" s="76" t="s">
        <v>53</v>
      </c>
      <c r="F14" s="76" t="s">
        <v>53</v>
      </c>
    </row>
    <row r="15" spans="1:41" s="72" customFormat="1" ht="30" customHeight="1" x14ac:dyDescent="0.25">
      <c r="A15" s="75" t="s">
        <v>52</v>
      </c>
      <c r="B15" s="76" t="s">
        <v>78</v>
      </c>
      <c r="C15" s="77" t="s">
        <v>47</v>
      </c>
      <c r="D15" s="80">
        <v>1</v>
      </c>
      <c r="E15" s="76" t="s">
        <v>53</v>
      </c>
      <c r="F15" s="76" t="s">
        <v>53</v>
      </c>
    </row>
    <row r="16" spans="1:41" s="72" customFormat="1" ht="30" customHeight="1" x14ac:dyDescent="0.25">
      <c r="A16" s="75" t="s">
        <v>52</v>
      </c>
      <c r="B16" s="76" t="s">
        <v>79</v>
      </c>
      <c r="C16" s="77" t="s">
        <v>34</v>
      </c>
      <c r="D16" s="81" t="s">
        <v>49</v>
      </c>
      <c r="E16" s="76" t="s">
        <v>46</v>
      </c>
      <c r="F16" s="76" t="s">
        <v>50</v>
      </c>
    </row>
    <row r="17" spans="1:6" s="72" customFormat="1" ht="30" customHeight="1" x14ac:dyDescent="0.25">
      <c r="A17" s="75" t="s">
        <v>52</v>
      </c>
      <c r="B17" s="76" t="s">
        <v>80</v>
      </c>
      <c r="C17" s="77" t="s">
        <v>33</v>
      </c>
      <c r="D17" s="81" t="s">
        <v>49</v>
      </c>
      <c r="E17" s="76" t="s">
        <v>53</v>
      </c>
      <c r="F17" s="76" t="s">
        <v>53</v>
      </c>
    </row>
    <row r="18" spans="1:6" s="72" customFormat="1" ht="30" customHeight="1" x14ac:dyDescent="0.25">
      <c r="A18" s="75" t="s">
        <v>52</v>
      </c>
      <c r="B18" s="76" t="s">
        <v>81</v>
      </c>
      <c r="C18" s="77" t="s">
        <v>33</v>
      </c>
      <c r="D18" s="81" t="s">
        <v>49</v>
      </c>
      <c r="E18" s="76" t="s">
        <v>53</v>
      </c>
      <c r="F18" s="76" t="s">
        <v>53</v>
      </c>
    </row>
    <row r="19" spans="1:6" s="72" customFormat="1" ht="30" customHeight="1" x14ac:dyDescent="0.25">
      <c r="A19" s="75" t="s">
        <v>52</v>
      </c>
      <c r="B19" s="78" t="s">
        <v>54</v>
      </c>
      <c r="C19" s="77" t="s">
        <v>55</v>
      </c>
      <c r="D19" s="80">
        <v>0.09</v>
      </c>
      <c r="E19" s="76" t="s">
        <v>46</v>
      </c>
      <c r="F19" s="76" t="s">
        <v>3</v>
      </c>
    </row>
    <row r="20" spans="1:6" s="72" customFormat="1" ht="30" customHeight="1" x14ac:dyDescent="0.25">
      <c r="A20" s="79" t="s">
        <v>56</v>
      </c>
      <c r="B20" s="76" t="s">
        <v>57</v>
      </c>
      <c r="C20" s="77" t="s">
        <v>55</v>
      </c>
      <c r="D20" s="80">
        <v>0.75</v>
      </c>
      <c r="E20" s="76" t="s">
        <v>46</v>
      </c>
      <c r="F20" s="76" t="s">
        <v>46</v>
      </c>
    </row>
    <row r="21" spans="1:6" s="72" customFormat="1" ht="30" customHeight="1" x14ac:dyDescent="0.25">
      <c r="A21" s="79" t="s">
        <v>56</v>
      </c>
      <c r="B21" s="76" t="s">
        <v>66</v>
      </c>
      <c r="C21" s="77" t="s">
        <v>55</v>
      </c>
      <c r="D21" s="80">
        <v>0.8</v>
      </c>
      <c r="E21" s="76" t="s">
        <v>53</v>
      </c>
      <c r="F21" s="76" t="s">
        <v>58</v>
      </c>
    </row>
    <row r="22" spans="1:6" s="72" customFormat="1" ht="30" customHeight="1" x14ac:dyDescent="0.25">
      <c r="A22" s="79" t="s">
        <v>56</v>
      </c>
      <c r="B22" s="76" t="s">
        <v>82</v>
      </c>
      <c r="C22" s="77" t="s">
        <v>34</v>
      </c>
      <c r="D22" s="81" t="s">
        <v>49</v>
      </c>
      <c r="E22" s="76" t="s">
        <v>46</v>
      </c>
      <c r="F22" s="76" t="s">
        <v>58</v>
      </c>
    </row>
    <row r="23" spans="1:6" s="72" customFormat="1" ht="30" customHeight="1" x14ac:dyDescent="0.25">
      <c r="A23" s="79" t="s">
        <v>56</v>
      </c>
      <c r="B23" s="76" t="s">
        <v>67</v>
      </c>
      <c r="C23" s="77" t="s">
        <v>47</v>
      </c>
      <c r="D23" s="80">
        <v>1</v>
      </c>
      <c r="E23" s="76" t="s">
        <v>46</v>
      </c>
      <c r="F23" s="76" t="s">
        <v>46</v>
      </c>
    </row>
    <row r="24" spans="1:6" s="72" customFormat="1" ht="30" customHeight="1" x14ac:dyDescent="0.25">
      <c r="A24" s="79" t="s">
        <v>56</v>
      </c>
      <c r="B24" s="76" t="s">
        <v>59</v>
      </c>
      <c r="C24" s="77" t="s">
        <v>45</v>
      </c>
      <c r="D24" s="80">
        <v>0.15</v>
      </c>
      <c r="E24" s="76" t="s">
        <v>46</v>
      </c>
      <c r="F24" s="76" t="s">
        <v>88</v>
      </c>
    </row>
    <row r="25" spans="1:6" s="72" customFormat="1" ht="30" customHeight="1" x14ac:dyDescent="0.25">
      <c r="A25" s="79" t="s">
        <v>56</v>
      </c>
      <c r="B25" s="76" t="s">
        <v>83</v>
      </c>
      <c r="C25" s="77" t="s">
        <v>45</v>
      </c>
      <c r="D25" s="80">
        <v>0.2</v>
      </c>
      <c r="E25" s="76" t="s">
        <v>46</v>
      </c>
      <c r="F25" s="76" t="s">
        <v>60</v>
      </c>
    </row>
    <row r="26" spans="1:6" s="72" customFormat="1" ht="30" customHeight="1" x14ac:dyDescent="0.25">
      <c r="A26" s="79" t="s">
        <v>56</v>
      </c>
      <c r="B26" s="76" t="s">
        <v>84</v>
      </c>
      <c r="C26" s="77" t="s">
        <v>45</v>
      </c>
      <c r="D26" s="80">
        <v>0.65</v>
      </c>
      <c r="E26" s="76" t="s">
        <v>46</v>
      </c>
      <c r="F26" s="76" t="s">
        <v>88</v>
      </c>
    </row>
    <row r="27" spans="1:6" s="72" customFormat="1" ht="30" customHeight="1" x14ac:dyDescent="0.25">
      <c r="A27" s="79" t="s">
        <v>61</v>
      </c>
      <c r="B27" s="76" t="s">
        <v>69</v>
      </c>
      <c r="C27" s="77" t="s">
        <v>45</v>
      </c>
      <c r="D27" s="81" t="s">
        <v>62</v>
      </c>
      <c r="E27" s="76" t="s">
        <v>87</v>
      </c>
      <c r="F27" s="76" t="s">
        <v>49</v>
      </c>
    </row>
    <row r="28" spans="1:6" s="72" customFormat="1" ht="30" customHeight="1" x14ac:dyDescent="0.25">
      <c r="A28" s="79" t="s">
        <v>61</v>
      </c>
      <c r="B28" s="78" t="s">
        <v>63</v>
      </c>
      <c r="C28" s="77" t="s">
        <v>45</v>
      </c>
      <c r="D28" s="81" t="s">
        <v>62</v>
      </c>
      <c r="E28" s="76" t="s">
        <v>3</v>
      </c>
      <c r="F28" s="76" t="s">
        <v>3</v>
      </c>
    </row>
    <row r="29" spans="1:6" s="72" customFormat="1" ht="30" customHeight="1" x14ac:dyDescent="0.25">
      <c r="A29" s="79" t="s">
        <v>64</v>
      </c>
      <c r="B29" s="78" t="s">
        <v>70</v>
      </c>
      <c r="C29" s="77" t="s">
        <v>45</v>
      </c>
      <c r="D29" s="81" t="s">
        <v>62</v>
      </c>
      <c r="E29" s="76" t="s">
        <v>3</v>
      </c>
      <c r="F29" s="76" t="s">
        <v>3</v>
      </c>
    </row>
    <row r="30" spans="1:6" s="72" customFormat="1" ht="30" customHeight="1" x14ac:dyDescent="0.25">
      <c r="A30" s="79" t="s">
        <v>64</v>
      </c>
      <c r="B30" s="78" t="s">
        <v>68</v>
      </c>
      <c r="C30" s="77" t="s">
        <v>45</v>
      </c>
      <c r="D30" s="81" t="s">
        <v>62</v>
      </c>
      <c r="E30" s="76" t="s">
        <v>3</v>
      </c>
      <c r="F30" s="76" t="s">
        <v>3</v>
      </c>
    </row>
    <row r="31" spans="1:6" s="72" customFormat="1" ht="30" customHeight="1" x14ac:dyDescent="0.25">
      <c r="A31" s="79" t="s">
        <v>64</v>
      </c>
      <c r="B31" s="78" t="s">
        <v>85</v>
      </c>
      <c r="C31" s="77" t="s">
        <v>45</v>
      </c>
      <c r="D31" s="81" t="s">
        <v>62</v>
      </c>
      <c r="E31" s="76" t="s">
        <v>3</v>
      </c>
      <c r="F31" s="76" t="s">
        <v>3</v>
      </c>
    </row>
    <row r="32" spans="1:6" ht="9.75" customHeight="1" x14ac:dyDescent="0.2">
      <c r="A32" s="71"/>
      <c r="B32" s="71"/>
      <c r="C32" s="71"/>
      <c r="D32" s="71"/>
      <c r="E32" s="71"/>
      <c r="F32" s="71"/>
    </row>
    <row r="33" spans="1:9" ht="93" customHeight="1" x14ac:dyDescent="0.2">
      <c r="A33" s="82" t="s">
        <v>89</v>
      </c>
      <c r="B33" s="82"/>
      <c r="C33" s="82"/>
      <c r="D33" s="82"/>
      <c r="E33" s="82"/>
      <c r="F33" s="82"/>
    </row>
    <row r="34" spans="1:9" ht="15.75" customHeight="1" x14ac:dyDescent="0.25">
      <c r="A34" s="69" t="s">
        <v>35</v>
      </c>
      <c r="B34" s="1"/>
      <c r="C34" s="1"/>
      <c r="D34" s="1"/>
      <c r="E34" s="1"/>
      <c r="F34" s="1"/>
      <c r="G34" s="1"/>
      <c r="H34" s="1"/>
      <c r="I34" s="1"/>
    </row>
    <row r="35" spans="1:9" ht="15.75" customHeight="1" x14ac:dyDescent="0.25">
      <c r="A35" s="69" t="s">
        <v>36</v>
      </c>
      <c r="B35" s="1"/>
      <c r="C35" s="1"/>
      <c r="D35" s="1"/>
      <c r="E35" s="1"/>
      <c r="F35" s="1"/>
      <c r="G35" s="1"/>
      <c r="H35" s="1"/>
      <c r="I35" s="1"/>
    </row>
    <row r="36" spans="1:9" ht="15.75" customHeight="1" x14ac:dyDescent="0.25">
      <c r="A36" s="1"/>
      <c r="B36" s="1"/>
      <c r="C36" s="1"/>
      <c r="D36" s="1"/>
      <c r="E36" s="1"/>
      <c r="F36" s="1"/>
      <c r="G36" s="1"/>
      <c r="H36" s="1"/>
      <c r="I36" s="1"/>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
    <mergeCell ref="A33:F33"/>
  </mergeCells>
  <dataValidations count="1">
    <dataValidation type="list" allowBlank="1" showErrorMessage="1" sqref="C7:C31" xr:uid="{24CB5220-132F-4164-87CD-8340A5C89584}">
      <formula1>"En Formulación,Iniciada,En ejecución,Terminada,Con Proyecto Ejecutivo"</formula1>
    </dataValidation>
  </dataValidations>
  <printOptions horizontalCentered="1" gridLines="1"/>
  <pageMargins left="0.25" right="0.25" top="0.75" bottom="0.75" header="0" footer="0"/>
  <pageSetup paperSize="9"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AO49"/>
  <sheetViews>
    <sheetView topLeftCell="A16" zoomScaleNormal="100" workbookViewId="0">
      <selection activeCell="B41" sqref="B41:K49"/>
    </sheetView>
  </sheetViews>
  <sheetFormatPr baseColWidth="10" defaultColWidth="11.42578125" defaultRowHeight="15" x14ac:dyDescent="0.25"/>
  <cols>
    <col min="1" max="1" width="11.42578125" style="1" customWidth="1"/>
    <col min="2" max="2" width="11.42578125" style="1"/>
    <col min="3" max="3" width="15.7109375" style="1" customWidth="1"/>
    <col min="4" max="4" width="13.28515625" style="1" customWidth="1"/>
    <col min="5" max="6" width="16.28515625" style="1" customWidth="1"/>
    <col min="7" max="7" width="18.5703125" style="1" customWidth="1"/>
    <col min="8" max="8" width="16" style="1" customWidth="1"/>
    <col min="9" max="9" width="18.7109375" style="1" customWidth="1"/>
    <col min="10" max="10" width="11.42578125" style="1"/>
    <col min="11" max="11" width="31.42578125" style="1" customWidth="1"/>
    <col min="12" max="12" width="15.7109375" style="1" bestFit="1" customWidth="1"/>
    <col min="13" max="16384" width="11.42578125" style="1"/>
  </cols>
  <sheetData>
    <row r="2" spans="1:41" customFormat="1" ht="21" x14ac:dyDescent="0.35">
      <c r="A2" s="3"/>
      <c r="B2" s="4" t="s">
        <v>16</v>
      </c>
      <c r="C2" s="5"/>
      <c r="D2" s="6"/>
      <c r="E2" s="5"/>
      <c r="F2" s="6"/>
      <c r="G2" s="5"/>
      <c r="H2" s="6"/>
      <c r="I2" s="5"/>
      <c r="J2" s="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5.75" customHeight="1" x14ac:dyDescent="0.25"/>
    <row r="4" spans="1:41" ht="19.5" customHeight="1" x14ac:dyDescent="0.25">
      <c r="B4" s="8" t="s">
        <v>18</v>
      </c>
    </row>
    <row r="5" spans="1:41" ht="45" x14ac:dyDescent="0.25">
      <c r="B5" s="41" t="s">
        <v>7</v>
      </c>
      <c r="C5" s="41" t="s">
        <v>6</v>
      </c>
      <c r="D5" s="41" t="s">
        <v>5</v>
      </c>
      <c r="E5" s="41" t="s">
        <v>4</v>
      </c>
      <c r="F5" s="41" t="s">
        <v>3</v>
      </c>
      <c r="G5" s="41" t="s">
        <v>2</v>
      </c>
      <c r="H5" s="41" t="s">
        <v>1</v>
      </c>
      <c r="I5" s="41" t="s">
        <v>0</v>
      </c>
    </row>
    <row r="6" spans="1:41" x14ac:dyDescent="0.25">
      <c r="B6" s="42">
        <v>2010</v>
      </c>
      <c r="C6" s="45">
        <v>4324806488</v>
      </c>
      <c r="D6" s="45">
        <v>413866667</v>
      </c>
      <c r="E6" s="45">
        <v>1384656247.4609129</v>
      </c>
      <c r="F6" s="45">
        <v>23201360</v>
      </c>
      <c r="G6" s="46">
        <v>6146530762.4609127</v>
      </c>
      <c r="H6" s="47"/>
      <c r="I6" s="44"/>
    </row>
    <row r="7" spans="1:41" x14ac:dyDescent="0.25">
      <c r="B7" s="42"/>
      <c r="C7" s="48"/>
      <c r="D7" s="48"/>
      <c r="E7" s="48"/>
      <c r="F7" s="48"/>
      <c r="G7" s="49"/>
      <c r="H7" s="47">
        <v>3386252670.1140814</v>
      </c>
      <c r="I7" s="44">
        <f>H7/G6</f>
        <v>0.55092096679888947</v>
      </c>
    </row>
    <row r="8" spans="1:41" x14ac:dyDescent="0.25">
      <c r="B8" s="42">
        <v>2011</v>
      </c>
      <c r="C8" s="45">
        <v>4469682022</v>
      </c>
      <c r="D8" s="45">
        <v>287629841</v>
      </c>
      <c r="E8" s="45">
        <v>567221212</v>
      </c>
      <c r="F8" s="45">
        <v>390338835</v>
      </c>
      <c r="G8" s="46">
        <v>5714871910</v>
      </c>
      <c r="H8" s="47"/>
      <c r="I8" s="44"/>
    </row>
    <row r="9" spans="1:41" x14ac:dyDescent="0.25">
      <c r="B9" s="42"/>
      <c r="C9" s="48"/>
      <c r="D9" s="48"/>
      <c r="E9" s="48"/>
      <c r="F9" s="48"/>
      <c r="G9" s="49"/>
      <c r="H9" s="49">
        <v>5038096195.0327816</v>
      </c>
      <c r="I9" s="44">
        <f>H9/G8</f>
        <v>0.88157639827710177</v>
      </c>
    </row>
    <row r="10" spans="1:41" x14ac:dyDescent="0.25">
      <c r="B10" s="42">
        <v>2012</v>
      </c>
      <c r="C10" s="45">
        <v>4739215933</v>
      </c>
      <c r="D10" s="45">
        <v>675354324</v>
      </c>
      <c r="E10" s="45">
        <v>496502461</v>
      </c>
      <c r="F10" s="45">
        <v>652444252</v>
      </c>
      <c r="G10" s="46">
        <v>6563516970</v>
      </c>
      <c r="H10" s="47"/>
      <c r="I10" s="44"/>
      <c r="L10" s="23"/>
    </row>
    <row r="11" spans="1:41" x14ac:dyDescent="0.25">
      <c r="B11" s="54"/>
      <c r="C11" s="55"/>
      <c r="D11" s="55"/>
      <c r="E11" s="55"/>
      <c r="F11" s="55"/>
      <c r="G11" s="49"/>
      <c r="H11" s="47">
        <v>4169949702.3572536</v>
      </c>
      <c r="I11" s="44">
        <f>H11/G10</f>
        <v>0.63532245310203772</v>
      </c>
    </row>
    <row r="12" spans="1:41" x14ac:dyDescent="0.25">
      <c r="B12" s="42">
        <v>2013</v>
      </c>
      <c r="C12" s="45">
        <v>3395070912</v>
      </c>
      <c r="D12" s="45">
        <v>524389851</v>
      </c>
      <c r="E12" s="45">
        <v>608409199</v>
      </c>
      <c r="F12" s="45">
        <v>596541052</v>
      </c>
      <c r="G12" s="46">
        <v>5124411014</v>
      </c>
      <c r="H12" s="47"/>
      <c r="I12" s="44"/>
    </row>
    <row r="13" spans="1:41" x14ac:dyDescent="0.25">
      <c r="B13" s="54"/>
      <c r="C13" s="55"/>
      <c r="D13" s="55"/>
      <c r="E13" s="55"/>
      <c r="F13" s="55"/>
      <c r="G13" s="49"/>
      <c r="H13" s="47">
        <v>5038177314.0175943</v>
      </c>
      <c r="I13" s="44">
        <f>H13/G12</f>
        <v>0.98317197825334202</v>
      </c>
    </row>
    <row r="14" spans="1:41" x14ac:dyDescent="0.25">
      <c r="B14" s="42">
        <v>2014</v>
      </c>
      <c r="C14" s="45">
        <v>5823365945.5998611</v>
      </c>
      <c r="D14" s="45">
        <v>536742044</v>
      </c>
      <c r="E14" s="45">
        <v>603775363.23000002</v>
      </c>
      <c r="F14" s="45">
        <v>691971020.9000001</v>
      </c>
      <c r="G14" s="46">
        <v>7655854373.7579994</v>
      </c>
      <c r="H14" s="47"/>
      <c r="I14" s="44"/>
    </row>
    <row r="15" spans="1:41" x14ac:dyDescent="0.25">
      <c r="B15" s="54"/>
      <c r="C15" s="55"/>
      <c r="D15" s="55"/>
      <c r="E15" s="55"/>
      <c r="F15" s="55"/>
      <c r="G15" s="56"/>
      <c r="H15" s="47">
        <v>6446205085.631299</v>
      </c>
      <c r="I15" s="44">
        <f>+H15/G14</f>
        <v>0.84199682634076478</v>
      </c>
    </row>
    <row r="16" spans="1:41" x14ac:dyDescent="0.25">
      <c r="B16" s="57"/>
      <c r="C16" s="57"/>
      <c r="D16" s="57"/>
      <c r="E16" s="57"/>
      <c r="F16" s="57"/>
      <c r="G16" s="51"/>
      <c r="H16" s="57"/>
      <c r="I16" s="53"/>
    </row>
    <row r="17" spans="2:9" x14ac:dyDescent="0.25">
      <c r="B17" s="42">
        <v>2015</v>
      </c>
      <c r="C17" s="45">
        <v>5812115424.71</v>
      </c>
      <c r="D17" s="45">
        <v>658443588</v>
      </c>
      <c r="E17" s="45">
        <v>685062654</v>
      </c>
      <c r="F17" s="45">
        <v>762946272.90999997</v>
      </c>
      <c r="G17" s="46">
        <v>7918567939.6199999</v>
      </c>
      <c r="H17" s="47"/>
      <c r="I17" s="44"/>
    </row>
    <row r="18" spans="2:9" x14ac:dyDescent="0.25">
      <c r="B18" s="42"/>
      <c r="C18" s="55"/>
      <c r="D18" s="55"/>
      <c r="E18" s="55"/>
      <c r="F18" s="55"/>
      <c r="G18" s="49"/>
      <c r="H18" s="47">
        <v>5465705493.9720545</v>
      </c>
      <c r="I18" s="44">
        <f>+H18/G17</f>
        <v>0.69023913612267951</v>
      </c>
    </row>
    <row r="19" spans="2:9" x14ac:dyDescent="0.25">
      <c r="B19" s="50"/>
      <c r="C19" s="50"/>
      <c r="D19" s="50"/>
      <c r="E19" s="50"/>
      <c r="F19" s="50"/>
      <c r="G19" s="51"/>
      <c r="H19" s="58"/>
      <c r="I19" s="53"/>
    </row>
    <row r="20" spans="2:9" x14ac:dyDescent="0.25">
      <c r="B20" s="42">
        <v>2016</v>
      </c>
      <c r="C20" s="45">
        <v>8152019660.9564285</v>
      </c>
      <c r="D20" s="45">
        <v>691679149</v>
      </c>
      <c r="E20" s="45">
        <v>534860758</v>
      </c>
      <c r="F20" s="45">
        <v>1259939514.8</v>
      </c>
      <c r="G20" s="46">
        <v>10638499082.756428</v>
      </c>
      <c r="H20" s="47"/>
      <c r="I20" s="44"/>
    </row>
    <row r="21" spans="2:9" x14ac:dyDescent="0.25">
      <c r="B21" s="42"/>
      <c r="C21" s="45"/>
      <c r="D21" s="45"/>
      <c r="E21" s="45"/>
      <c r="F21" s="45"/>
      <c r="G21" s="46"/>
      <c r="H21" s="47">
        <v>9291303018.4746094</v>
      </c>
      <c r="I21" s="44">
        <v>0.94359250404889505</v>
      </c>
    </row>
    <row r="22" spans="2:9" x14ac:dyDescent="0.25">
      <c r="B22" s="50"/>
      <c r="C22" s="50"/>
      <c r="D22" s="50"/>
      <c r="E22" s="50"/>
      <c r="F22" s="50"/>
      <c r="G22" s="51"/>
      <c r="H22" s="58"/>
      <c r="I22" s="53"/>
    </row>
    <row r="23" spans="2:9" x14ac:dyDescent="0.25">
      <c r="B23" s="42">
        <v>2017</v>
      </c>
      <c r="C23" s="45">
        <v>12374967501.471041</v>
      </c>
      <c r="D23" s="45">
        <v>3029180782</v>
      </c>
      <c r="E23" s="45">
        <v>1925921334.95</v>
      </c>
      <c r="F23" s="45">
        <v>1489082140.4376063</v>
      </c>
      <c r="G23" s="46">
        <v>18819151758.858646</v>
      </c>
      <c r="H23" s="47"/>
      <c r="I23" s="44"/>
    </row>
    <row r="24" spans="2:9" x14ac:dyDescent="0.25">
      <c r="B24" s="42"/>
      <c r="C24" s="45"/>
      <c r="D24" s="45"/>
      <c r="E24" s="45"/>
      <c r="F24" s="45"/>
      <c r="G24" s="46"/>
      <c r="H24" s="47">
        <v>15465161750.15</v>
      </c>
      <c r="I24" s="44">
        <f>+H24/G23</f>
        <v>0.8217778329392641</v>
      </c>
    </row>
    <row r="25" spans="2:9" x14ac:dyDescent="0.25">
      <c r="B25" s="50"/>
      <c r="C25" s="50"/>
      <c r="D25" s="50"/>
      <c r="E25" s="50"/>
      <c r="F25" s="50"/>
      <c r="G25" s="51"/>
      <c r="H25" s="58"/>
      <c r="I25" s="53"/>
    </row>
    <row r="26" spans="2:9" x14ac:dyDescent="0.25">
      <c r="B26" s="42">
        <v>2018</v>
      </c>
      <c r="C26" s="45">
        <v>22749143122.512077</v>
      </c>
      <c r="D26" s="45">
        <v>2615064762.0079999</v>
      </c>
      <c r="E26" s="45">
        <v>1886641156.75</v>
      </c>
      <c r="F26" s="45">
        <v>1525655298</v>
      </c>
      <c r="G26" s="46">
        <v>28776504339.270077</v>
      </c>
      <c r="H26" s="47"/>
      <c r="I26" s="44"/>
    </row>
    <row r="27" spans="2:9" x14ac:dyDescent="0.25">
      <c r="B27" s="42"/>
      <c r="C27" s="45"/>
      <c r="D27" s="45"/>
      <c r="E27" s="45"/>
      <c r="F27" s="45"/>
      <c r="G27" s="46"/>
      <c r="H27" s="47">
        <v>21106376713</v>
      </c>
      <c r="I27" s="44">
        <f>+H27/G26</f>
        <v>0.73345867392923825</v>
      </c>
    </row>
    <row r="28" spans="2:9" x14ac:dyDescent="0.25">
      <c r="B28" s="50"/>
      <c r="C28" s="50"/>
      <c r="D28" s="50"/>
      <c r="E28" s="50"/>
      <c r="F28" s="50"/>
      <c r="G28" s="51"/>
      <c r="H28" s="58"/>
      <c r="I28" s="53"/>
    </row>
    <row r="29" spans="2:9" x14ac:dyDescent="0.25">
      <c r="B29" s="42">
        <v>2019</v>
      </c>
      <c r="C29" s="45">
        <v>27400138734</v>
      </c>
      <c r="D29" s="45">
        <v>1562544362</v>
      </c>
      <c r="E29" s="45">
        <v>1994084199</v>
      </c>
      <c r="F29" s="45">
        <v>1089820000</v>
      </c>
      <c r="G29" s="46">
        <f>C29+D29+E29+F29</f>
        <v>32046587295</v>
      </c>
      <c r="H29" s="47"/>
      <c r="I29" s="44"/>
    </row>
    <row r="30" spans="2:9" x14ac:dyDescent="0.25">
      <c r="B30" s="42"/>
      <c r="C30" s="45"/>
      <c r="D30" s="45"/>
      <c r="E30" s="45"/>
      <c r="F30" s="45"/>
      <c r="G30" s="46"/>
      <c r="H30" s="47">
        <v>11863460506</v>
      </c>
      <c r="I30" s="44">
        <f>+H30/G29</f>
        <v>0.37019419249833729</v>
      </c>
    </row>
    <row r="31" spans="2:9" x14ac:dyDescent="0.25">
      <c r="B31" s="50"/>
      <c r="C31" s="50"/>
      <c r="D31" s="50"/>
      <c r="E31" s="50"/>
      <c r="F31" s="50"/>
      <c r="G31" s="51"/>
      <c r="H31" s="58"/>
      <c r="I31" s="53"/>
    </row>
    <row r="32" spans="2:9" x14ac:dyDescent="0.25">
      <c r="B32" s="42">
        <v>2020</v>
      </c>
      <c r="C32" s="45"/>
      <c r="D32" s="45"/>
      <c r="E32" s="45"/>
      <c r="F32" s="45"/>
      <c r="G32" s="46"/>
      <c r="H32" s="47"/>
      <c r="I32" s="44"/>
    </row>
    <row r="33" spans="2:11" x14ac:dyDescent="0.25">
      <c r="B33" s="42"/>
      <c r="C33" s="45"/>
      <c r="D33" s="45"/>
      <c r="E33" s="45"/>
      <c r="F33" s="45"/>
      <c r="G33" s="46"/>
      <c r="H33" s="47"/>
      <c r="I33" s="44" t="e">
        <f>+H33/G32</f>
        <v>#DIV/0!</v>
      </c>
    </row>
    <row r="35" spans="2:11" x14ac:dyDescent="0.25">
      <c r="B35" s="40" t="s">
        <v>24</v>
      </c>
    </row>
    <row r="36" spans="2:11" x14ac:dyDescent="0.25">
      <c r="B36" s="40" t="s">
        <v>29</v>
      </c>
    </row>
    <row r="38" spans="2:11" ht="15.75" x14ac:dyDescent="0.25">
      <c r="B38" s="39" t="s">
        <v>15</v>
      </c>
    </row>
    <row r="41" spans="2:11" ht="18" customHeight="1" x14ac:dyDescent="0.25">
      <c r="B41" s="83" t="s">
        <v>30</v>
      </c>
      <c r="C41" s="84"/>
      <c r="D41" s="84"/>
      <c r="E41" s="84"/>
      <c r="F41" s="84"/>
      <c r="G41" s="84"/>
      <c r="H41" s="84"/>
      <c r="I41" s="84"/>
      <c r="J41" s="84"/>
      <c r="K41" s="84"/>
    </row>
    <row r="42" spans="2:11" ht="18" customHeight="1" x14ac:dyDescent="0.25">
      <c r="B42" s="84"/>
      <c r="C42" s="84"/>
      <c r="D42" s="84"/>
      <c r="E42" s="84"/>
      <c r="F42" s="84"/>
      <c r="G42" s="84"/>
      <c r="H42" s="84"/>
      <c r="I42" s="84"/>
      <c r="J42" s="84"/>
      <c r="K42" s="84"/>
    </row>
    <row r="43" spans="2:11" ht="18" customHeight="1" x14ac:dyDescent="0.25">
      <c r="B43" s="84"/>
      <c r="C43" s="84"/>
      <c r="D43" s="84"/>
      <c r="E43" s="84"/>
      <c r="F43" s="84"/>
      <c r="G43" s="84"/>
      <c r="H43" s="84"/>
      <c r="I43" s="84"/>
      <c r="J43" s="84"/>
      <c r="K43" s="84"/>
    </row>
    <row r="44" spans="2:11" ht="18" customHeight="1" x14ac:dyDescent="0.25">
      <c r="B44" s="84"/>
      <c r="C44" s="84"/>
      <c r="D44" s="84"/>
      <c r="E44" s="84"/>
      <c r="F44" s="84"/>
      <c r="G44" s="84"/>
      <c r="H44" s="84"/>
      <c r="I44" s="84"/>
      <c r="J44" s="84"/>
      <c r="K44" s="84"/>
    </row>
    <row r="45" spans="2:11" ht="18" customHeight="1" x14ac:dyDescent="0.25">
      <c r="B45" s="84"/>
      <c r="C45" s="84"/>
      <c r="D45" s="84"/>
      <c r="E45" s="84"/>
      <c r="F45" s="84"/>
      <c r="G45" s="84"/>
      <c r="H45" s="84"/>
      <c r="I45" s="84"/>
      <c r="J45" s="84"/>
      <c r="K45" s="84"/>
    </row>
    <row r="46" spans="2:11" ht="18" customHeight="1" x14ac:dyDescent="0.25">
      <c r="B46" s="84"/>
      <c r="C46" s="84"/>
      <c r="D46" s="84"/>
      <c r="E46" s="84"/>
      <c r="F46" s="84"/>
      <c r="G46" s="84"/>
      <c r="H46" s="84"/>
      <c r="I46" s="84"/>
      <c r="J46" s="84"/>
      <c r="K46" s="84"/>
    </row>
    <row r="47" spans="2:11" ht="18" customHeight="1" x14ac:dyDescent="0.25">
      <c r="B47" s="84"/>
      <c r="C47" s="84"/>
      <c r="D47" s="84"/>
      <c r="E47" s="84"/>
      <c r="F47" s="84"/>
      <c r="G47" s="84"/>
      <c r="H47" s="84"/>
      <c r="I47" s="84"/>
      <c r="J47" s="84"/>
      <c r="K47" s="84"/>
    </row>
    <row r="48" spans="2:11" ht="18" customHeight="1" x14ac:dyDescent="0.25">
      <c r="B48" s="84"/>
      <c r="C48" s="84"/>
      <c r="D48" s="84"/>
      <c r="E48" s="84"/>
      <c r="F48" s="84"/>
      <c r="G48" s="84"/>
      <c r="H48" s="84"/>
      <c r="I48" s="84"/>
      <c r="J48" s="84"/>
      <c r="K48" s="84"/>
    </row>
    <row r="49" spans="2:11" ht="18" customHeight="1" x14ac:dyDescent="0.25">
      <c r="B49" s="84"/>
      <c r="C49" s="84"/>
      <c r="D49" s="84"/>
      <c r="E49" s="84"/>
      <c r="F49" s="84"/>
      <c r="G49" s="84"/>
      <c r="H49" s="84"/>
      <c r="I49" s="84"/>
      <c r="J49" s="84"/>
      <c r="K49" s="84"/>
    </row>
  </sheetData>
  <mergeCells count="1">
    <mergeCell ref="B41:K4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P122"/>
  <sheetViews>
    <sheetView zoomScaleNormal="100" workbookViewId="0"/>
  </sheetViews>
  <sheetFormatPr baseColWidth="10" defaultRowHeight="15" x14ac:dyDescent="0.25"/>
  <cols>
    <col min="2" max="2" width="17.28515625" customWidth="1"/>
    <col min="3" max="8" width="14.7109375" customWidth="1"/>
    <col min="9" max="9" width="15.7109375" customWidth="1"/>
    <col min="10" max="12" width="15.28515625" customWidth="1"/>
    <col min="13" max="13" width="17.28515625" customWidth="1"/>
  </cols>
  <sheetData>
    <row r="1" spans="1:16" x14ac:dyDescent="0.25">
      <c r="A1" s="1"/>
      <c r="B1" s="2"/>
      <c r="C1" s="2"/>
      <c r="D1" s="2"/>
      <c r="E1" s="2"/>
      <c r="F1" s="2"/>
      <c r="G1" s="2"/>
      <c r="H1" s="2"/>
      <c r="I1" s="2"/>
      <c r="J1" s="2"/>
      <c r="K1" s="2"/>
      <c r="L1" s="1"/>
      <c r="M1" s="1"/>
      <c r="N1" s="1"/>
      <c r="O1" s="1"/>
      <c r="P1" s="1"/>
    </row>
    <row r="2" spans="1:16" ht="21" x14ac:dyDescent="0.35">
      <c r="A2" s="3"/>
      <c r="B2" s="4" t="s">
        <v>16</v>
      </c>
      <c r="C2" s="5"/>
      <c r="D2" s="6"/>
      <c r="E2" s="5"/>
      <c r="F2" s="6"/>
      <c r="G2" s="5"/>
      <c r="H2" s="6"/>
      <c r="I2" s="5"/>
      <c r="J2" s="6"/>
      <c r="K2" s="6"/>
      <c r="L2" s="7"/>
      <c r="M2" s="7"/>
      <c r="N2" s="7"/>
      <c r="O2" s="7"/>
      <c r="P2" s="7"/>
    </row>
    <row r="3" spans="1:16" ht="15.75" x14ac:dyDescent="0.25">
      <c r="A3" s="8"/>
      <c r="B3" s="9"/>
      <c r="C3" s="9"/>
      <c r="D3" s="9"/>
      <c r="E3" s="8"/>
      <c r="F3" s="8"/>
      <c r="G3" s="8"/>
      <c r="H3" s="8"/>
      <c r="I3" s="8"/>
      <c r="J3" s="8"/>
      <c r="K3" s="8"/>
      <c r="L3" s="8"/>
      <c r="M3" s="8"/>
      <c r="N3" s="8"/>
      <c r="O3" s="8"/>
      <c r="P3" s="8"/>
    </row>
    <row r="4" spans="1:16" ht="19.5" thickBot="1" x14ac:dyDescent="0.3">
      <c r="A4" s="1"/>
      <c r="B4" s="8" t="s">
        <v>17</v>
      </c>
      <c r="C4" s="1"/>
      <c r="D4" s="1"/>
      <c r="E4" s="1"/>
      <c r="F4" s="1"/>
      <c r="G4" s="1"/>
      <c r="H4" s="1"/>
      <c r="I4" s="1"/>
      <c r="J4" s="1"/>
      <c r="K4" s="1"/>
      <c r="L4" s="62" t="s">
        <v>32</v>
      </c>
      <c r="M4" s="10"/>
      <c r="N4" s="10"/>
      <c r="O4" s="10"/>
      <c r="P4" s="1"/>
    </row>
    <row r="5" spans="1:16" ht="30" customHeight="1" thickBot="1" x14ac:dyDescent="0.3">
      <c r="A5" s="1"/>
      <c r="B5" s="24" t="s">
        <v>8</v>
      </c>
      <c r="C5" s="25" t="s">
        <v>9</v>
      </c>
      <c r="D5" s="25" t="s">
        <v>10</v>
      </c>
      <c r="E5" s="25" t="s">
        <v>11</v>
      </c>
      <c r="F5" s="25" t="s">
        <v>12</v>
      </c>
      <c r="G5" s="25" t="s">
        <v>13</v>
      </c>
      <c r="H5" s="25" t="s">
        <v>14</v>
      </c>
      <c r="I5" s="26" t="s">
        <v>23</v>
      </c>
      <c r="J5" s="26" t="s">
        <v>25</v>
      </c>
      <c r="K5" s="26" t="s">
        <v>26</v>
      </c>
      <c r="L5" s="26" t="s">
        <v>27</v>
      </c>
      <c r="M5" s="26" t="s">
        <v>31</v>
      </c>
      <c r="N5" s="10"/>
      <c r="O5" s="10"/>
      <c r="P5" s="1"/>
    </row>
    <row r="6" spans="1:16" ht="30" customHeight="1" x14ac:dyDescent="0.25">
      <c r="A6" s="1"/>
      <c r="B6" s="36" t="s">
        <v>20</v>
      </c>
      <c r="C6" s="27">
        <v>2723117146.4780817</v>
      </c>
      <c r="D6" s="27">
        <v>3699989495.8398819</v>
      </c>
      <c r="E6" s="27">
        <v>3002528770.4694529</v>
      </c>
      <c r="F6" s="27">
        <v>3734527098.983294</v>
      </c>
      <c r="G6" s="27">
        <v>5160997567.1098986</v>
      </c>
      <c r="H6" s="27">
        <v>3598958217.8634005</v>
      </c>
      <c r="I6" s="28">
        <v>7201875578.6946106</v>
      </c>
      <c r="J6" s="28">
        <v>10538486355</v>
      </c>
      <c r="K6" s="28">
        <v>15670173517</v>
      </c>
      <c r="L6" s="59">
        <v>9241010755</v>
      </c>
      <c r="M6" s="59">
        <v>9241010755</v>
      </c>
      <c r="N6" s="10"/>
      <c r="O6" s="10"/>
      <c r="P6" s="1"/>
    </row>
    <row r="7" spans="1:16" ht="30" customHeight="1" x14ac:dyDescent="0.25">
      <c r="A7" s="1"/>
      <c r="B7" s="37" t="s">
        <v>21</v>
      </c>
      <c r="C7" s="29">
        <v>324310508.63999987</v>
      </c>
      <c r="D7" s="29">
        <v>488364518.52999991</v>
      </c>
      <c r="E7" s="29">
        <v>357550043.26000005</v>
      </c>
      <c r="F7" s="29">
        <v>288008519.84000003</v>
      </c>
      <c r="G7" s="29">
        <v>213239111.69999999</v>
      </c>
      <c r="H7" s="29">
        <v>320276502.60000014</v>
      </c>
      <c r="I7" s="30">
        <v>745104337.45999992</v>
      </c>
      <c r="J7" s="30">
        <v>2015901531</v>
      </c>
      <c r="K7" s="30">
        <v>1530497713</v>
      </c>
      <c r="L7" s="60">
        <v>894904606</v>
      </c>
      <c r="M7" s="60">
        <v>894904606</v>
      </c>
      <c r="N7" s="10"/>
      <c r="O7" s="10"/>
      <c r="P7" s="1"/>
    </row>
    <row r="8" spans="1:16" ht="30" customHeight="1" x14ac:dyDescent="0.25">
      <c r="A8" s="1"/>
      <c r="B8" s="37" t="s">
        <v>4</v>
      </c>
      <c r="C8" s="29">
        <v>313806400.08599997</v>
      </c>
      <c r="D8" s="29">
        <v>462261479.21000004</v>
      </c>
      <c r="E8" s="29">
        <v>275662117.36600006</v>
      </c>
      <c r="F8" s="29">
        <v>500746223.47429985</v>
      </c>
      <c r="G8" s="29">
        <v>514173805.89000005</v>
      </c>
      <c r="H8" s="29">
        <v>584894895.29999995</v>
      </c>
      <c r="I8" s="30">
        <v>703659556.76000011</v>
      </c>
      <c r="J8" s="30">
        <v>1887831925.1499994</v>
      </c>
      <c r="K8" s="30">
        <v>2146145174</v>
      </c>
      <c r="L8" s="60">
        <v>1121822089</v>
      </c>
      <c r="M8" s="60">
        <v>1121822089</v>
      </c>
      <c r="N8" s="10"/>
      <c r="O8" s="10"/>
      <c r="P8" s="1"/>
    </row>
    <row r="9" spans="1:16" ht="30" customHeight="1" thickBot="1" x14ac:dyDescent="0.3">
      <c r="A9" s="1"/>
      <c r="B9" s="38" t="s">
        <v>3</v>
      </c>
      <c r="C9" s="31">
        <v>25018614.910000004</v>
      </c>
      <c r="D9" s="31">
        <v>387480701.45290005</v>
      </c>
      <c r="E9" s="31">
        <v>534208771.26180029</v>
      </c>
      <c r="F9" s="31">
        <v>514895471.71999991</v>
      </c>
      <c r="G9" s="31">
        <v>557794600.9314003</v>
      </c>
      <c r="H9" s="31">
        <v>961575878.20865357</v>
      </c>
      <c r="I9" s="32">
        <v>640663545.55999982</v>
      </c>
      <c r="J9" s="32">
        <v>1022941939</v>
      </c>
      <c r="K9" s="32">
        <v>1759560309</v>
      </c>
      <c r="L9" s="61">
        <v>605723056</v>
      </c>
      <c r="M9" s="61">
        <v>605723056</v>
      </c>
      <c r="N9" s="10"/>
      <c r="O9" s="10"/>
      <c r="P9" s="1"/>
    </row>
    <row r="10" spans="1:16" ht="30" customHeight="1" thickBot="1" x14ac:dyDescent="0.3">
      <c r="A10" s="1"/>
      <c r="B10" s="35" t="s">
        <v>22</v>
      </c>
      <c r="C10" s="33">
        <v>3386252670.1140814</v>
      </c>
      <c r="D10" s="33">
        <v>5038096195.0327816</v>
      </c>
      <c r="E10" s="33">
        <v>4169949702.3572536</v>
      </c>
      <c r="F10" s="33">
        <v>5038177314.0175943</v>
      </c>
      <c r="G10" s="33">
        <v>6446205085.631299</v>
      </c>
      <c r="H10" s="33">
        <v>5465705493.9720545</v>
      </c>
      <c r="I10" s="34">
        <v>9291303018.4746094</v>
      </c>
      <c r="J10" s="34">
        <f>SUM(J6:J9)</f>
        <v>15465161750.15</v>
      </c>
      <c r="K10" s="34">
        <f>SUM(K6:K9)</f>
        <v>21106376713</v>
      </c>
      <c r="L10" s="34">
        <f>SUM(L6:L9)</f>
        <v>11863460506</v>
      </c>
      <c r="M10" s="34">
        <f>SUM(M6:M9)</f>
        <v>11863460506</v>
      </c>
      <c r="N10" s="10"/>
      <c r="O10" s="10"/>
      <c r="P10" s="1"/>
    </row>
    <row r="11" spans="1:16" ht="18.75" x14ac:dyDescent="0.25">
      <c r="A11" s="1"/>
      <c r="B11" s="40" t="str">
        <f>'19.Datos (viejo)'!B35</f>
        <v>Fuente: Autoridad de Cuenca Matanza Riachuelo</v>
      </c>
      <c r="C11" s="12"/>
      <c r="D11" s="12"/>
      <c r="E11" s="12"/>
      <c r="F11" s="12"/>
      <c r="G11" s="1"/>
      <c r="H11" s="1"/>
      <c r="I11" s="11"/>
      <c r="J11" s="1"/>
      <c r="K11" s="1"/>
      <c r="L11" s="10"/>
      <c r="M11" s="10"/>
      <c r="N11" s="10"/>
      <c r="O11" s="10"/>
      <c r="P11" s="1"/>
    </row>
    <row r="12" spans="1:16" ht="18.75" x14ac:dyDescent="0.25">
      <c r="A12" s="1"/>
      <c r="B12" s="40" t="str">
        <f>'19.Datos (viejo)'!B36</f>
        <v>Actualizado a abril del 2021.</v>
      </c>
      <c r="C12" s="13"/>
      <c r="D12" s="13"/>
      <c r="E12" s="13"/>
      <c r="F12" s="13"/>
      <c r="G12" s="13"/>
      <c r="H12" s="1"/>
      <c r="I12" s="1"/>
      <c r="J12" s="1"/>
      <c r="K12" s="1"/>
      <c r="L12" s="10"/>
      <c r="M12" s="10"/>
      <c r="N12" s="10"/>
      <c r="O12" s="10"/>
      <c r="P12" s="1"/>
    </row>
    <row r="13" spans="1:16" ht="18.75" x14ac:dyDescent="0.25">
      <c r="A13" s="1"/>
      <c r="B13" s="1"/>
      <c r="C13" s="1"/>
      <c r="D13" s="1"/>
      <c r="E13" s="1"/>
      <c r="F13" s="1"/>
      <c r="G13" s="1"/>
      <c r="H13" s="1"/>
      <c r="I13" s="1"/>
      <c r="J13" s="1"/>
      <c r="K13" s="1"/>
      <c r="L13" s="10"/>
      <c r="M13" s="10"/>
      <c r="N13" s="10"/>
      <c r="O13" s="10"/>
      <c r="P13" s="1"/>
    </row>
    <row r="14" spans="1:16" ht="18.75" x14ac:dyDescent="0.25">
      <c r="A14" s="1"/>
      <c r="B14" s="1"/>
      <c r="C14" s="1"/>
      <c r="D14" s="1"/>
      <c r="E14" s="1"/>
      <c r="F14" s="1"/>
      <c r="G14" s="1"/>
      <c r="H14" s="1"/>
      <c r="I14" s="1"/>
      <c r="J14" s="1"/>
      <c r="K14" s="1"/>
      <c r="L14" s="10"/>
      <c r="M14" s="10"/>
      <c r="N14" s="10"/>
      <c r="O14" s="10"/>
      <c r="P14" s="1"/>
    </row>
    <row r="15" spans="1:16" ht="18.75" x14ac:dyDescent="0.25">
      <c r="A15" s="1"/>
      <c r="B15" s="1"/>
      <c r="C15" s="1"/>
      <c r="D15" s="1"/>
      <c r="E15" s="1"/>
      <c r="F15" s="1"/>
      <c r="G15" s="1"/>
      <c r="H15" s="1"/>
      <c r="I15" s="1"/>
      <c r="J15" s="1"/>
      <c r="K15" s="1"/>
      <c r="L15" s="10"/>
      <c r="M15" s="10"/>
      <c r="N15" s="10"/>
      <c r="O15" s="10"/>
      <c r="P15" s="1"/>
    </row>
    <row r="16" spans="1:16" ht="18.75" x14ac:dyDescent="0.25">
      <c r="A16" s="1"/>
      <c r="B16" s="1"/>
      <c r="C16" s="1"/>
      <c r="D16" s="1"/>
      <c r="E16" s="1"/>
      <c r="F16" s="1"/>
      <c r="G16" s="1"/>
      <c r="H16" s="1"/>
      <c r="I16" s="1"/>
      <c r="J16" s="1"/>
      <c r="K16" s="1"/>
      <c r="L16" s="10"/>
      <c r="M16" s="10"/>
      <c r="N16" s="10"/>
      <c r="O16" s="10"/>
      <c r="P16" s="1"/>
    </row>
    <row r="17" spans="1:16" ht="18.75" x14ac:dyDescent="0.25">
      <c r="A17" s="1"/>
      <c r="B17" s="1"/>
      <c r="C17" s="1"/>
      <c r="D17" s="1"/>
      <c r="E17" s="1"/>
      <c r="F17" s="1"/>
      <c r="G17" s="1"/>
      <c r="H17" s="1"/>
      <c r="I17" s="1"/>
      <c r="J17" s="1"/>
      <c r="K17" s="1"/>
      <c r="L17" s="10"/>
      <c r="M17" s="10"/>
      <c r="N17" s="10"/>
      <c r="O17" s="10"/>
      <c r="P17" s="1"/>
    </row>
    <row r="18" spans="1:16" ht="18.75" x14ac:dyDescent="0.25">
      <c r="A18" s="1"/>
      <c r="B18" s="1"/>
      <c r="C18" s="1"/>
      <c r="D18" s="1"/>
      <c r="E18" s="1"/>
      <c r="F18" s="1"/>
      <c r="G18" s="1"/>
      <c r="H18" s="1"/>
      <c r="I18" s="1"/>
      <c r="J18" s="1"/>
      <c r="K18" s="1"/>
      <c r="L18" s="10"/>
      <c r="M18" s="10"/>
      <c r="N18" s="10"/>
      <c r="O18" s="10"/>
      <c r="P18" s="1"/>
    </row>
    <row r="19" spans="1:16" ht="18.75" x14ac:dyDescent="0.25">
      <c r="A19" s="1"/>
      <c r="B19" s="1"/>
      <c r="C19" s="1"/>
      <c r="D19" s="1"/>
      <c r="E19" s="1"/>
      <c r="F19" s="1"/>
      <c r="G19" s="1"/>
      <c r="H19" s="1"/>
      <c r="I19" s="1"/>
      <c r="J19" s="1"/>
      <c r="K19" s="1"/>
      <c r="L19" s="10"/>
      <c r="M19" s="10"/>
      <c r="N19" s="10"/>
      <c r="O19" s="10"/>
      <c r="P19" s="1"/>
    </row>
    <row r="20" spans="1:16" ht="18.75" x14ac:dyDescent="0.25">
      <c r="A20" s="1"/>
      <c r="B20" s="1"/>
      <c r="C20" s="1"/>
      <c r="D20" s="1"/>
      <c r="E20" s="1"/>
      <c r="F20" s="1"/>
      <c r="G20" s="1"/>
      <c r="H20" s="1"/>
      <c r="I20" s="1"/>
      <c r="J20" s="1"/>
      <c r="K20" s="1"/>
      <c r="L20" s="10"/>
      <c r="M20" s="10"/>
      <c r="N20" s="10"/>
      <c r="O20" s="10"/>
      <c r="P20" s="1"/>
    </row>
    <row r="21" spans="1:16" ht="18.75" x14ac:dyDescent="0.25">
      <c r="A21" s="1"/>
      <c r="B21" s="1"/>
      <c r="C21" s="1"/>
      <c r="D21" s="1"/>
      <c r="E21" s="1"/>
      <c r="F21" s="1"/>
      <c r="G21" s="1"/>
      <c r="H21" s="1"/>
      <c r="I21" s="1"/>
      <c r="J21" s="1"/>
      <c r="K21" s="1"/>
      <c r="L21" s="10"/>
      <c r="M21" s="10"/>
      <c r="N21" s="10"/>
      <c r="O21" s="10"/>
      <c r="P21" s="1"/>
    </row>
    <row r="22" spans="1:16" ht="18.75" x14ac:dyDescent="0.25">
      <c r="A22" s="1"/>
      <c r="B22" s="1"/>
      <c r="C22" s="1"/>
      <c r="D22" s="1"/>
      <c r="E22" s="1"/>
      <c r="F22" s="1"/>
      <c r="G22" s="1"/>
      <c r="H22" s="1"/>
      <c r="I22" s="1"/>
      <c r="J22" s="1"/>
      <c r="K22" s="1"/>
      <c r="L22" s="10"/>
      <c r="M22" s="10"/>
      <c r="N22" s="10"/>
      <c r="O22" s="10"/>
      <c r="P22" s="1"/>
    </row>
    <row r="23" spans="1:16" ht="18.75" x14ac:dyDescent="0.25">
      <c r="A23" s="1"/>
      <c r="B23" s="14"/>
      <c r="C23" s="15"/>
      <c r="D23" s="15"/>
      <c r="E23" s="1"/>
      <c r="F23" s="10"/>
      <c r="G23" s="10"/>
      <c r="H23" s="10"/>
      <c r="I23" s="10"/>
      <c r="J23" s="10"/>
      <c r="K23" s="10"/>
      <c r="L23" s="10"/>
      <c r="M23" s="10"/>
      <c r="N23" s="10"/>
      <c r="O23" s="10"/>
      <c r="P23" s="1"/>
    </row>
    <row r="24" spans="1:16" ht="18.75" x14ac:dyDescent="0.25">
      <c r="A24" s="1"/>
      <c r="B24" s="14"/>
      <c r="C24" s="15"/>
      <c r="D24" s="15"/>
      <c r="E24" s="1"/>
      <c r="F24" s="10"/>
      <c r="G24" s="10"/>
      <c r="H24" s="10"/>
      <c r="I24" s="10"/>
      <c r="J24" s="10"/>
      <c r="K24" s="10"/>
      <c r="L24" s="10"/>
      <c r="M24" s="10"/>
      <c r="N24" s="10"/>
      <c r="O24" s="10"/>
      <c r="P24" s="1"/>
    </row>
    <row r="25" spans="1:16" ht="18.75" x14ac:dyDescent="0.25">
      <c r="A25" s="1"/>
      <c r="B25" s="14"/>
      <c r="C25" s="15"/>
      <c r="D25" s="15"/>
      <c r="E25" s="1"/>
      <c r="F25" s="10"/>
      <c r="G25" s="10"/>
      <c r="H25" s="10"/>
      <c r="I25" s="10"/>
      <c r="J25" s="10"/>
      <c r="K25" s="10"/>
      <c r="L25" s="10"/>
      <c r="M25" s="10"/>
      <c r="N25" s="10"/>
      <c r="O25" s="10"/>
      <c r="P25" s="1"/>
    </row>
    <row r="26" spans="1:16" ht="18.75" x14ac:dyDescent="0.25">
      <c r="A26" s="1"/>
      <c r="B26" s="14"/>
      <c r="C26" s="15"/>
      <c r="D26" s="15"/>
      <c r="E26" s="1"/>
      <c r="F26" s="10"/>
      <c r="G26" s="10"/>
      <c r="H26" s="10"/>
      <c r="I26" s="10"/>
      <c r="J26" s="10"/>
      <c r="K26" s="10"/>
      <c r="L26" s="10"/>
      <c r="M26" s="10"/>
      <c r="N26" s="10"/>
      <c r="O26" s="10"/>
      <c r="P26" s="1"/>
    </row>
    <row r="27" spans="1:16" ht="18.75" x14ac:dyDescent="0.25">
      <c r="A27" s="1"/>
      <c r="B27" s="14"/>
      <c r="C27" s="15"/>
      <c r="D27" s="15"/>
      <c r="E27" s="1"/>
      <c r="F27" s="10"/>
      <c r="G27" s="10"/>
      <c r="H27" s="10"/>
      <c r="I27" s="10"/>
      <c r="J27" s="10"/>
      <c r="K27" s="10"/>
      <c r="L27" s="10"/>
      <c r="M27" s="10"/>
      <c r="N27" s="10"/>
      <c r="O27" s="10"/>
      <c r="P27" s="1"/>
    </row>
    <row r="28" spans="1:16" ht="18.75" x14ac:dyDescent="0.25">
      <c r="A28" s="1"/>
      <c r="B28" s="14"/>
      <c r="C28" s="15"/>
      <c r="D28" s="15"/>
      <c r="E28" s="1"/>
      <c r="F28" s="10"/>
      <c r="G28" s="10"/>
      <c r="H28" s="10"/>
      <c r="I28" s="10"/>
      <c r="J28" s="10"/>
      <c r="K28" s="10"/>
      <c r="L28" s="10"/>
      <c r="M28" s="10"/>
      <c r="N28" s="10"/>
      <c r="O28" s="10"/>
      <c r="P28" s="1"/>
    </row>
    <row r="29" spans="1:16" ht="18.75" x14ac:dyDescent="0.25">
      <c r="A29" s="1"/>
      <c r="B29" s="14"/>
      <c r="C29" s="15"/>
      <c r="D29" s="15"/>
      <c r="E29" s="1"/>
      <c r="F29" s="10"/>
      <c r="G29" s="10"/>
      <c r="H29" s="10"/>
      <c r="I29" s="10"/>
      <c r="J29" s="10"/>
      <c r="K29" s="10"/>
      <c r="L29" s="10"/>
      <c r="M29" s="10"/>
      <c r="N29" s="10"/>
      <c r="O29" s="10"/>
      <c r="P29" s="1"/>
    </row>
    <row r="30" spans="1:16" ht="18.75" x14ac:dyDescent="0.25">
      <c r="A30" s="1"/>
      <c r="B30" s="14"/>
      <c r="C30" s="15"/>
      <c r="D30" s="15"/>
      <c r="E30" s="1"/>
      <c r="F30" s="10"/>
      <c r="G30" s="10"/>
      <c r="H30" s="10"/>
      <c r="I30" s="10"/>
      <c r="J30" s="10"/>
      <c r="K30" s="10"/>
      <c r="L30" s="10"/>
      <c r="M30" s="10"/>
      <c r="N30" s="10"/>
      <c r="O30" s="10"/>
      <c r="P30" s="1"/>
    </row>
    <row r="31" spans="1:16" ht="18.75" x14ac:dyDescent="0.25">
      <c r="A31" s="1"/>
      <c r="B31" s="14"/>
      <c r="C31" s="15"/>
      <c r="D31" s="15"/>
      <c r="E31" s="1"/>
      <c r="F31" s="10"/>
      <c r="G31" s="10"/>
      <c r="H31" s="10"/>
      <c r="I31" s="10"/>
      <c r="J31" s="10"/>
      <c r="K31" s="10"/>
      <c r="L31" s="10"/>
      <c r="M31" s="10"/>
      <c r="N31" s="10"/>
      <c r="O31" s="10"/>
      <c r="P31" s="1"/>
    </row>
    <row r="32" spans="1:16" ht="18.75" x14ac:dyDescent="0.25">
      <c r="A32" s="1"/>
      <c r="B32" s="14"/>
      <c r="C32" s="15"/>
      <c r="D32" s="16"/>
      <c r="E32" s="1"/>
      <c r="F32" s="10"/>
      <c r="G32" s="10"/>
      <c r="H32" s="10"/>
      <c r="I32" s="10"/>
      <c r="J32" s="10"/>
      <c r="K32" s="10"/>
      <c r="L32" s="10"/>
      <c r="M32" s="10"/>
      <c r="N32" s="10"/>
      <c r="O32" s="10"/>
      <c r="P32" s="1"/>
    </row>
    <row r="33" spans="1:16" ht="18.75" x14ac:dyDescent="0.25">
      <c r="A33" s="1"/>
      <c r="B33" s="14"/>
      <c r="C33" s="15"/>
      <c r="D33" s="16"/>
      <c r="E33" s="1"/>
      <c r="F33" s="10"/>
      <c r="G33" s="10"/>
      <c r="H33" s="10"/>
      <c r="I33" s="10"/>
      <c r="J33" s="10"/>
      <c r="K33" s="10"/>
      <c r="L33" s="10"/>
      <c r="M33" s="10"/>
      <c r="N33" s="10"/>
      <c r="O33" s="10"/>
      <c r="P33" s="1"/>
    </row>
    <row r="34" spans="1:16" ht="18.75" x14ac:dyDescent="0.25">
      <c r="A34" s="1"/>
      <c r="B34" s="14"/>
      <c r="C34" s="15"/>
      <c r="D34" s="16"/>
      <c r="E34" s="1"/>
      <c r="F34" s="10"/>
      <c r="G34" s="10"/>
      <c r="H34" s="10"/>
      <c r="I34" s="10"/>
      <c r="J34" s="10"/>
      <c r="K34" s="10"/>
      <c r="L34" s="10"/>
      <c r="M34" s="10"/>
      <c r="N34" s="10"/>
      <c r="O34" s="10"/>
      <c r="P34" s="1"/>
    </row>
    <row r="35" spans="1:16" ht="18.75" x14ac:dyDescent="0.25">
      <c r="A35" s="1"/>
      <c r="B35" s="14"/>
      <c r="C35" s="15"/>
      <c r="D35" s="16"/>
      <c r="E35" s="1"/>
      <c r="F35" s="10"/>
      <c r="G35" s="10"/>
      <c r="H35" s="10"/>
      <c r="I35" s="10"/>
      <c r="J35" s="10"/>
      <c r="K35" s="10"/>
      <c r="L35" s="10"/>
      <c r="M35" s="10"/>
      <c r="N35" s="10"/>
      <c r="O35" s="10"/>
      <c r="P35" s="1"/>
    </row>
    <row r="36" spans="1:16" ht="18.75" x14ac:dyDescent="0.25">
      <c r="A36" s="1"/>
      <c r="B36" s="14"/>
      <c r="C36" s="15"/>
      <c r="D36" s="16"/>
      <c r="E36" s="1"/>
      <c r="F36" s="10"/>
      <c r="G36" s="10"/>
      <c r="H36" s="10"/>
      <c r="I36" s="10"/>
      <c r="J36" s="10"/>
      <c r="K36" s="10"/>
      <c r="L36" s="10"/>
      <c r="M36" s="10"/>
      <c r="N36" s="10"/>
      <c r="O36" s="10"/>
      <c r="P36" s="1"/>
    </row>
    <row r="37" spans="1:16" ht="18.75" x14ac:dyDescent="0.25">
      <c r="A37" s="1"/>
      <c r="B37" s="14"/>
      <c r="C37" s="15"/>
      <c r="D37" s="16"/>
      <c r="E37" s="1"/>
      <c r="F37" s="10"/>
      <c r="G37" s="10"/>
      <c r="H37" s="10"/>
      <c r="I37" s="10"/>
      <c r="J37" s="10"/>
      <c r="K37" s="10"/>
      <c r="L37" s="10"/>
      <c r="M37" s="10"/>
      <c r="N37" s="10"/>
      <c r="O37" s="10"/>
      <c r="P37" s="1"/>
    </row>
    <row r="38" spans="1:16" ht="18.75" x14ac:dyDescent="0.25">
      <c r="A38" s="1"/>
      <c r="B38" s="14"/>
      <c r="C38" s="15"/>
      <c r="D38" s="16"/>
      <c r="E38" s="1"/>
      <c r="F38" s="10"/>
      <c r="G38" s="10"/>
      <c r="H38" s="10"/>
      <c r="I38" s="10"/>
      <c r="J38" s="10"/>
      <c r="K38" s="10"/>
      <c r="L38" s="10"/>
      <c r="M38" s="10"/>
      <c r="N38" s="10"/>
      <c r="O38" s="10"/>
      <c r="P38" s="1"/>
    </row>
    <row r="39" spans="1:16" ht="18.75" x14ac:dyDescent="0.25">
      <c r="A39" s="1"/>
      <c r="B39" s="14"/>
      <c r="C39" s="15"/>
      <c r="D39" s="16"/>
      <c r="E39" s="1"/>
      <c r="F39" s="10"/>
      <c r="G39" s="10"/>
      <c r="H39" s="10"/>
      <c r="I39" s="10"/>
      <c r="J39" s="10"/>
      <c r="K39" s="10"/>
      <c r="L39" s="10"/>
      <c r="M39" s="10"/>
      <c r="N39" s="10"/>
      <c r="O39" s="10"/>
      <c r="P39" s="1"/>
    </row>
    <row r="40" spans="1:16" ht="18.75" x14ac:dyDescent="0.25">
      <c r="A40" s="1"/>
      <c r="B40" s="14"/>
      <c r="C40" s="15"/>
      <c r="D40" s="16"/>
      <c r="E40" s="1"/>
      <c r="F40" s="10"/>
      <c r="G40" s="10"/>
      <c r="H40" s="10"/>
      <c r="I40" s="10"/>
      <c r="J40" s="10"/>
      <c r="K40" s="10"/>
      <c r="L40" s="10"/>
      <c r="M40" s="10"/>
      <c r="N40" s="10"/>
      <c r="O40" s="10"/>
      <c r="P40" s="1"/>
    </row>
    <row r="41" spans="1:16" ht="18.75" x14ac:dyDescent="0.25">
      <c r="A41" s="1"/>
      <c r="B41" s="14"/>
      <c r="C41" s="15"/>
      <c r="D41" s="16"/>
      <c r="E41" s="1"/>
      <c r="F41" s="10"/>
      <c r="G41" s="10"/>
      <c r="H41" s="10"/>
      <c r="I41" s="10"/>
      <c r="J41" s="10"/>
      <c r="K41" s="10"/>
      <c r="L41" s="10"/>
      <c r="M41" s="10"/>
      <c r="N41" s="10"/>
      <c r="O41" s="10"/>
      <c r="P41" s="1"/>
    </row>
    <row r="42" spans="1:16" ht="18.75" x14ac:dyDescent="0.25">
      <c r="A42" s="1"/>
      <c r="B42" s="14"/>
      <c r="C42" s="15"/>
      <c r="D42" s="16"/>
      <c r="E42" s="1"/>
      <c r="F42" s="10"/>
      <c r="G42" s="10"/>
      <c r="H42" s="10"/>
      <c r="I42" s="10"/>
      <c r="J42" s="10"/>
      <c r="K42" s="10"/>
      <c r="L42" s="10"/>
      <c r="M42" s="10"/>
      <c r="N42" s="10"/>
      <c r="O42" s="10"/>
      <c r="P42" s="1"/>
    </row>
    <row r="43" spans="1:16" ht="18.75" x14ac:dyDescent="0.25">
      <c r="A43" s="1"/>
      <c r="B43" s="14"/>
      <c r="C43" s="15"/>
      <c r="D43" s="16"/>
      <c r="E43" s="1"/>
      <c r="F43" s="10"/>
      <c r="G43" s="10"/>
      <c r="H43" s="10"/>
      <c r="I43" s="10"/>
      <c r="J43" s="10"/>
      <c r="K43" s="10"/>
      <c r="L43" s="10"/>
      <c r="M43" s="10"/>
      <c r="N43" s="10"/>
      <c r="O43" s="10"/>
      <c r="P43" s="1"/>
    </row>
    <row r="44" spans="1:16" ht="18.75" x14ac:dyDescent="0.25">
      <c r="A44" s="1"/>
      <c r="B44" s="14"/>
      <c r="C44" s="15"/>
      <c r="D44" s="16"/>
      <c r="E44" s="1"/>
      <c r="F44" s="10"/>
      <c r="G44" s="10"/>
      <c r="H44" s="10"/>
      <c r="I44" s="10"/>
      <c r="J44" s="10"/>
      <c r="K44" s="10"/>
      <c r="L44" s="10"/>
      <c r="M44" s="10"/>
      <c r="N44" s="10"/>
      <c r="O44" s="10"/>
      <c r="P44" s="1"/>
    </row>
    <row r="45" spans="1:16" x14ac:dyDescent="0.25">
      <c r="A45" s="1"/>
      <c r="B45" s="14"/>
      <c r="C45" s="15"/>
      <c r="D45" s="16"/>
      <c r="E45" s="1"/>
      <c r="F45" s="1"/>
      <c r="G45" s="1"/>
      <c r="H45" s="1"/>
      <c r="I45" s="1"/>
      <c r="J45" s="1"/>
      <c r="K45" s="1"/>
      <c r="L45" s="1"/>
      <c r="M45" s="1"/>
      <c r="N45" s="1"/>
      <c r="O45" s="1"/>
      <c r="P45" s="1"/>
    </row>
    <row r="46" spans="1:16" x14ac:dyDescent="0.25">
      <c r="A46" s="1"/>
      <c r="B46" s="14"/>
      <c r="C46" s="15"/>
      <c r="D46" s="16"/>
      <c r="E46" s="1"/>
      <c r="F46" s="1"/>
      <c r="G46" s="1"/>
      <c r="H46" s="1"/>
      <c r="I46" s="1"/>
      <c r="J46" s="1"/>
      <c r="K46" s="1"/>
      <c r="L46" s="1"/>
      <c r="M46" s="1"/>
      <c r="N46" s="1"/>
      <c r="O46" s="1"/>
      <c r="P46" s="1"/>
    </row>
    <row r="47" spans="1:16" x14ac:dyDescent="0.25">
      <c r="A47" s="1"/>
      <c r="B47" s="14"/>
      <c r="C47" s="15"/>
      <c r="D47" s="16"/>
      <c r="E47" s="1"/>
      <c r="F47" s="1"/>
      <c r="G47" s="1"/>
      <c r="H47" s="1"/>
      <c r="I47" s="1"/>
      <c r="J47" s="1"/>
      <c r="K47" s="1"/>
      <c r="L47" s="1"/>
      <c r="M47" s="1"/>
      <c r="N47" s="1"/>
      <c r="O47" s="1"/>
      <c r="P47" s="1"/>
    </row>
    <row r="48" spans="1:16" x14ac:dyDescent="0.25">
      <c r="A48" s="1"/>
      <c r="B48" s="14"/>
      <c r="C48" s="15"/>
      <c r="D48" s="16"/>
      <c r="E48" s="1"/>
      <c r="F48" s="1"/>
      <c r="G48" s="1"/>
      <c r="H48" s="1"/>
      <c r="I48" s="1"/>
      <c r="J48" s="1"/>
      <c r="K48" s="1"/>
      <c r="L48" s="1"/>
      <c r="M48" s="1"/>
      <c r="N48" s="1"/>
      <c r="O48" s="1"/>
      <c r="P48" s="1"/>
    </row>
    <row r="49" spans="1:16" x14ac:dyDescent="0.25">
      <c r="A49" s="1"/>
      <c r="B49" s="14"/>
      <c r="C49" s="16"/>
      <c r="D49" s="16"/>
      <c r="E49" s="1"/>
      <c r="F49" s="1"/>
      <c r="G49" s="1"/>
      <c r="H49" s="1"/>
      <c r="I49" s="1"/>
      <c r="J49" s="1"/>
      <c r="K49" s="1"/>
      <c r="L49" s="1"/>
      <c r="M49" s="1"/>
      <c r="N49" s="1"/>
      <c r="O49" s="1"/>
      <c r="P49" s="1"/>
    </row>
    <row r="50" spans="1:16" x14ac:dyDescent="0.25">
      <c r="A50" s="1"/>
      <c r="B50" s="14"/>
      <c r="C50" s="15"/>
      <c r="D50" s="16"/>
      <c r="E50" s="1"/>
      <c r="F50" s="1"/>
      <c r="G50" s="1"/>
      <c r="H50" s="1"/>
      <c r="I50" s="1"/>
      <c r="J50" s="1"/>
      <c r="K50" s="1"/>
      <c r="L50" s="1"/>
      <c r="M50" s="1"/>
      <c r="N50" s="1"/>
      <c r="O50" s="1"/>
      <c r="P50" s="1"/>
    </row>
    <row r="51" spans="1:16" x14ac:dyDescent="0.25">
      <c r="A51" s="1"/>
      <c r="B51" s="14"/>
      <c r="C51" s="15"/>
      <c r="D51" s="16"/>
      <c r="E51" s="1"/>
      <c r="F51" s="1"/>
      <c r="G51" s="1"/>
      <c r="H51" s="1"/>
      <c r="I51" s="1"/>
      <c r="J51" s="1"/>
      <c r="K51" s="1"/>
      <c r="L51" s="1"/>
      <c r="M51" s="1"/>
      <c r="N51" s="1"/>
      <c r="O51" s="1"/>
      <c r="P51" s="1"/>
    </row>
    <row r="52" spans="1:16" x14ac:dyDescent="0.25">
      <c r="A52" s="1"/>
      <c r="B52" s="14"/>
      <c r="C52" s="15"/>
      <c r="D52" s="16"/>
      <c r="E52" s="1"/>
      <c r="F52" s="1"/>
      <c r="G52" s="1"/>
      <c r="H52" s="1"/>
      <c r="I52" s="1"/>
      <c r="J52" s="1"/>
      <c r="K52" s="1"/>
      <c r="L52" s="1"/>
      <c r="M52" s="1"/>
      <c r="N52" s="1"/>
      <c r="O52" s="1"/>
      <c r="P52" s="1"/>
    </row>
    <row r="53" spans="1:16" x14ac:dyDescent="0.25">
      <c r="A53" s="1"/>
      <c r="B53" s="14"/>
      <c r="C53" s="16"/>
      <c r="D53" s="16"/>
      <c r="E53" s="1"/>
      <c r="F53" s="1"/>
      <c r="G53" s="1"/>
      <c r="H53" s="1"/>
      <c r="I53" s="1"/>
      <c r="J53" s="1"/>
      <c r="K53" s="1"/>
      <c r="L53" s="1"/>
      <c r="M53" s="1"/>
      <c r="N53" s="1"/>
      <c r="O53" s="1"/>
      <c r="P53" s="1"/>
    </row>
    <row r="54" spans="1:16" x14ac:dyDescent="0.25">
      <c r="A54" s="1"/>
      <c r="B54" s="14"/>
      <c r="C54" s="15"/>
      <c r="D54" s="16"/>
      <c r="E54" s="1"/>
      <c r="F54" s="1"/>
      <c r="G54" s="1"/>
      <c r="H54" s="1"/>
      <c r="I54" s="1"/>
      <c r="J54" s="1"/>
      <c r="K54" s="1"/>
      <c r="L54" s="1"/>
      <c r="M54" s="1"/>
      <c r="N54" s="1"/>
      <c r="O54" s="1"/>
      <c r="P54" s="1"/>
    </row>
    <row r="55" spans="1:16" x14ac:dyDescent="0.25">
      <c r="A55" s="1"/>
      <c r="B55" s="14"/>
      <c r="C55" s="15"/>
      <c r="D55" s="16"/>
      <c r="E55" s="1"/>
      <c r="F55" s="1"/>
      <c r="G55" s="1"/>
      <c r="H55" s="1"/>
      <c r="I55" s="1"/>
      <c r="J55" s="1"/>
      <c r="K55" s="1"/>
      <c r="L55" s="1"/>
      <c r="M55" s="1"/>
      <c r="N55" s="1"/>
      <c r="O55" s="1"/>
      <c r="P55" s="1"/>
    </row>
    <row r="56" spans="1:16" x14ac:dyDescent="0.25">
      <c r="A56" s="1"/>
      <c r="B56" s="14"/>
      <c r="C56" s="15"/>
      <c r="D56" s="16"/>
      <c r="E56" s="1"/>
      <c r="F56" s="1"/>
      <c r="G56" s="1"/>
      <c r="H56" s="1"/>
      <c r="I56" s="1"/>
      <c r="J56" s="1"/>
      <c r="K56" s="1"/>
      <c r="L56" s="1"/>
      <c r="M56" s="1"/>
      <c r="N56" s="1"/>
      <c r="O56" s="1"/>
      <c r="P56" s="1"/>
    </row>
    <row r="57" spans="1:16" x14ac:dyDescent="0.25">
      <c r="A57" s="1"/>
      <c r="B57" s="14"/>
      <c r="C57" s="15"/>
      <c r="D57" s="16"/>
      <c r="E57" s="1"/>
      <c r="F57" s="1"/>
      <c r="G57" s="1"/>
      <c r="H57" s="1"/>
      <c r="I57" s="1"/>
      <c r="J57" s="1"/>
      <c r="K57" s="1"/>
      <c r="L57" s="1"/>
      <c r="M57" s="1"/>
      <c r="N57" s="1"/>
      <c r="O57" s="1"/>
      <c r="P57" s="1"/>
    </row>
    <row r="58" spans="1:16" x14ac:dyDescent="0.25">
      <c r="A58" s="1"/>
      <c r="B58" s="14"/>
      <c r="C58" s="15"/>
      <c r="D58" s="16"/>
      <c r="E58" s="1"/>
      <c r="F58" s="1"/>
      <c r="G58" s="1"/>
      <c r="H58" s="1"/>
      <c r="I58" s="1"/>
      <c r="J58" s="1"/>
      <c r="K58" s="1"/>
      <c r="L58" s="1"/>
      <c r="M58" s="1"/>
      <c r="N58" s="1"/>
      <c r="O58" s="1"/>
      <c r="P58" s="1"/>
    </row>
    <row r="59" spans="1:16" x14ac:dyDescent="0.25">
      <c r="A59" s="1"/>
      <c r="B59" s="14"/>
      <c r="C59" s="15"/>
      <c r="D59" s="16"/>
      <c r="E59" s="1"/>
      <c r="F59" s="1"/>
      <c r="G59" s="1"/>
      <c r="H59" s="1"/>
      <c r="I59" s="1"/>
      <c r="J59" s="1"/>
      <c r="K59" s="1"/>
      <c r="L59" s="1"/>
      <c r="M59" s="1"/>
      <c r="N59" s="1"/>
      <c r="O59" s="1"/>
      <c r="P59" s="1"/>
    </row>
    <row r="60" spans="1:16" x14ac:dyDescent="0.25">
      <c r="A60" s="1"/>
      <c r="B60" s="14"/>
      <c r="C60" s="15"/>
      <c r="D60" s="16"/>
      <c r="E60" s="1"/>
      <c r="F60" s="1"/>
      <c r="G60" s="1"/>
      <c r="H60" s="1"/>
      <c r="I60" s="1"/>
      <c r="J60" s="1"/>
      <c r="K60" s="1"/>
      <c r="L60" s="1"/>
      <c r="M60" s="1"/>
      <c r="N60" s="1"/>
      <c r="O60" s="1"/>
      <c r="P60" s="1"/>
    </row>
    <row r="61" spans="1:16" x14ac:dyDescent="0.25">
      <c r="A61" s="1"/>
      <c r="B61" s="14"/>
      <c r="C61" s="15"/>
      <c r="D61" s="16"/>
      <c r="E61" s="1"/>
      <c r="F61" s="1"/>
      <c r="G61" s="1"/>
      <c r="H61" s="1"/>
      <c r="I61" s="1"/>
      <c r="J61" s="1"/>
      <c r="K61" s="1"/>
      <c r="L61" s="1"/>
      <c r="M61" s="1"/>
      <c r="N61" s="1"/>
      <c r="O61" s="1"/>
      <c r="P61" s="1"/>
    </row>
    <row r="62" spans="1:16" x14ac:dyDescent="0.25">
      <c r="A62" s="1"/>
      <c r="B62" s="14"/>
      <c r="C62" s="15"/>
      <c r="D62" s="16"/>
      <c r="E62" s="1"/>
      <c r="F62" s="1"/>
      <c r="G62" s="1"/>
      <c r="H62" s="1"/>
      <c r="I62" s="1"/>
      <c r="J62" s="1"/>
      <c r="K62" s="1"/>
      <c r="L62" s="1"/>
      <c r="M62" s="1"/>
      <c r="N62" s="1"/>
      <c r="O62" s="1"/>
      <c r="P62" s="1"/>
    </row>
    <row r="63" spans="1:16" x14ac:dyDescent="0.25">
      <c r="A63" s="1"/>
      <c r="B63" s="14"/>
      <c r="C63" s="15"/>
      <c r="D63" s="16"/>
      <c r="E63" s="1"/>
      <c r="F63" s="1"/>
      <c r="G63" s="1"/>
      <c r="H63" s="1"/>
      <c r="I63" s="1"/>
      <c r="J63" s="1"/>
      <c r="K63" s="1"/>
      <c r="L63" s="1"/>
      <c r="M63" s="1"/>
      <c r="N63" s="1"/>
      <c r="O63" s="1"/>
      <c r="P63" s="1"/>
    </row>
    <row r="64" spans="1:16" x14ac:dyDescent="0.25">
      <c r="A64" s="1"/>
      <c r="B64" s="14"/>
      <c r="C64" s="15"/>
      <c r="D64" s="16"/>
      <c r="E64" s="1"/>
      <c r="F64" s="1"/>
      <c r="G64" s="1"/>
      <c r="H64" s="1"/>
      <c r="I64" s="1"/>
      <c r="J64" s="1"/>
      <c r="K64" s="1"/>
      <c r="L64" s="1"/>
      <c r="M64" s="1"/>
      <c r="N64" s="1"/>
      <c r="O64" s="1"/>
      <c r="P64" s="1"/>
    </row>
    <row r="65" spans="1:16" x14ac:dyDescent="0.25">
      <c r="A65" s="1"/>
      <c r="B65" s="14"/>
      <c r="C65" s="15"/>
      <c r="D65" s="16"/>
      <c r="E65" s="1"/>
      <c r="F65" s="1"/>
      <c r="G65" s="1"/>
      <c r="H65" s="1"/>
      <c r="I65" s="1"/>
      <c r="J65" s="1"/>
      <c r="K65" s="1"/>
      <c r="L65" s="1"/>
      <c r="M65" s="1"/>
      <c r="N65" s="1"/>
      <c r="O65" s="1"/>
      <c r="P65" s="1"/>
    </row>
    <row r="66" spans="1:16" x14ac:dyDescent="0.25">
      <c r="A66" s="1"/>
      <c r="B66" s="14"/>
      <c r="C66" s="15"/>
      <c r="D66" s="16"/>
      <c r="E66" s="1"/>
      <c r="F66" s="1"/>
      <c r="G66" s="1"/>
      <c r="H66" s="1"/>
      <c r="I66" s="1"/>
      <c r="J66" s="1"/>
      <c r="K66" s="1"/>
      <c r="L66" s="1"/>
      <c r="M66" s="1"/>
      <c r="N66" s="1"/>
      <c r="O66" s="1"/>
      <c r="P66" s="1"/>
    </row>
    <row r="67" spans="1:16" x14ac:dyDescent="0.25">
      <c r="A67" s="1"/>
      <c r="B67" s="14"/>
      <c r="C67" s="15"/>
      <c r="D67" s="16"/>
      <c r="E67" s="1"/>
      <c r="F67" s="1"/>
      <c r="G67" s="1"/>
      <c r="H67" s="1"/>
      <c r="I67" s="1"/>
      <c r="J67" s="1"/>
      <c r="K67" s="1"/>
      <c r="L67" s="1"/>
      <c r="M67" s="1"/>
      <c r="N67" s="1"/>
      <c r="O67" s="1"/>
      <c r="P67" s="1"/>
    </row>
    <row r="68" spans="1:16" x14ac:dyDescent="0.25">
      <c r="A68" s="1"/>
      <c r="B68" s="14"/>
      <c r="C68" s="15"/>
      <c r="D68" s="16"/>
      <c r="E68" s="1"/>
      <c r="F68" s="1"/>
      <c r="G68" s="1"/>
      <c r="H68" s="1"/>
      <c r="I68" s="1"/>
      <c r="J68" s="1"/>
      <c r="K68" s="1"/>
      <c r="L68" s="1"/>
      <c r="M68" s="1"/>
      <c r="N68" s="1"/>
      <c r="O68" s="1"/>
      <c r="P68" s="1"/>
    </row>
    <row r="69" spans="1:16" x14ac:dyDescent="0.25">
      <c r="A69" s="1"/>
      <c r="B69" s="14"/>
      <c r="C69" s="15"/>
      <c r="D69" s="16"/>
      <c r="E69" s="1"/>
      <c r="F69" s="1"/>
      <c r="G69" s="1"/>
      <c r="H69" s="1"/>
      <c r="I69" s="1"/>
      <c r="J69" s="1"/>
      <c r="K69" s="1"/>
      <c r="L69" s="1"/>
      <c r="M69" s="1"/>
      <c r="N69" s="1"/>
      <c r="O69" s="1"/>
      <c r="P69" s="1"/>
    </row>
    <row r="70" spans="1:16" x14ac:dyDescent="0.25">
      <c r="A70" s="1"/>
      <c r="B70" s="14"/>
      <c r="C70" s="15"/>
      <c r="D70" s="16"/>
      <c r="E70" s="1"/>
      <c r="F70" s="1"/>
      <c r="G70" s="1"/>
      <c r="H70" s="1"/>
      <c r="I70" s="1"/>
      <c r="J70" s="1"/>
      <c r="K70" s="1"/>
      <c r="L70" s="1"/>
      <c r="M70" s="1"/>
      <c r="N70" s="1"/>
      <c r="O70" s="1"/>
      <c r="P70" s="1"/>
    </row>
    <row r="71" spans="1:16" x14ac:dyDescent="0.25">
      <c r="A71" s="1"/>
      <c r="B71" s="14"/>
      <c r="C71" s="15"/>
      <c r="D71" s="16"/>
      <c r="E71" s="1"/>
      <c r="F71" s="1"/>
      <c r="G71" s="1"/>
      <c r="H71" s="1"/>
      <c r="I71" s="1"/>
      <c r="J71" s="1"/>
      <c r="K71" s="1"/>
      <c r="L71" s="1"/>
      <c r="M71" s="1"/>
      <c r="N71" s="1"/>
      <c r="O71" s="1"/>
      <c r="P71" s="1"/>
    </row>
    <row r="72" spans="1:16" x14ac:dyDescent="0.25">
      <c r="A72" s="1"/>
      <c r="B72" s="14"/>
      <c r="C72" s="15"/>
      <c r="D72" s="16"/>
      <c r="E72" s="1"/>
      <c r="F72" s="1"/>
      <c r="G72" s="1"/>
      <c r="H72" s="1"/>
      <c r="I72" s="1"/>
      <c r="J72" s="1"/>
      <c r="K72" s="1"/>
      <c r="L72" s="1"/>
      <c r="M72" s="1"/>
      <c r="N72" s="1"/>
      <c r="O72" s="1"/>
      <c r="P72" s="1"/>
    </row>
    <row r="73" spans="1:16" x14ac:dyDescent="0.25">
      <c r="A73" s="1"/>
      <c r="B73" s="14"/>
      <c r="C73" s="15"/>
      <c r="D73" s="16"/>
      <c r="E73" s="1"/>
      <c r="F73" s="1"/>
      <c r="G73" s="1"/>
      <c r="H73" s="1"/>
      <c r="I73" s="1"/>
      <c r="J73" s="1"/>
      <c r="K73" s="1"/>
      <c r="L73" s="1"/>
      <c r="M73" s="1"/>
      <c r="N73" s="1"/>
      <c r="O73" s="1"/>
      <c r="P73" s="1"/>
    </row>
    <row r="74" spans="1:16" x14ac:dyDescent="0.25">
      <c r="A74" s="1"/>
      <c r="B74" s="14"/>
      <c r="C74" s="15"/>
      <c r="D74" s="16"/>
      <c r="E74" s="1"/>
      <c r="F74" s="1"/>
      <c r="G74" s="1"/>
      <c r="H74" s="1"/>
      <c r="I74" s="1"/>
      <c r="J74" s="1"/>
      <c r="K74" s="1"/>
      <c r="L74" s="1"/>
      <c r="M74" s="1"/>
      <c r="N74" s="1"/>
      <c r="O74" s="1"/>
      <c r="P74" s="1"/>
    </row>
    <row r="75" spans="1:16" x14ac:dyDescent="0.25">
      <c r="A75" s="1"/>
      <c r="B75" s="14"/>
      <c r="C75" s="15"/>
      <c r="D75" s="16"/>
      <c r="E75" s="1"/>
      <c r="F75" s="1"/>
      <c r="G75" s="1"/>
      <c r="H75" s="1"/>
      <c r="I75" s="1"/>
      <c r="J75" s="1"/>
      <c r="K75" s="1"/>
      <c r="L75" s="1"/>
      <c r="M75" s="1"/>
      <c r="N75" s="1"/>
      <c r="O75" s="1"/>
      <c r="P75" s="1"/>
    </row>
    <row r="76" spans="1:16" x14ac:dyDescent="0.25">
      <c r="A76" s="1"/>
      <c r="B76" s="14"/>
      <c r="C76" s="15"/>
      <c r="D76" s="16"/>
      <c r="E76" s="1"/>
      <c r="F76" s="1"/>
      <c r="G76" s="1"/>
      <c r="H76" s="1"/>
      <c r="I76" s="1"/>
      <c r="J76" s="1"/>
      <c r="K76" s="1"/>
      <c r="L76" s="1"/>
      <c r="M76" s="1"/>
      <c r="N76" s="1"/>
      <c r="O76" s="1"/>
      <c r="P76" s="1"/>
    </row>
    <row r="77" spans="1:16" x14ac:dyDescent="0.25">
      <c r="A77" s="1"/>
      <c r="B77" s="14"/>
      <c r="C77" s="15"/>
      <c r="D77" s="16"/>
      <c r="E77" s="1"/>
      <c r="F77" s="1"/>
      <c r="G77" s="1"/>
      <c r="H77" s="1"/>
      <c r="I77" s="1"/>
      <c r="J77" s="1"/>
      <c r="K77" s="1"/>
      <c r="L77" s="1"/>
      <c r="M77" s="1"/>
      <c r="N77" s="1"/>
      <c r="O77" s="1"/>
      <c r="P77" s="1"/>
    </row>
    <row r="78" spans="1:16" x14ac:dyDescent="0.25">
      <c r="A78" s="1"/>
      <c r="B78" s="14"/>
      <c r="C78" s="15"/>
      <c r="D78" s="16"/>
      <c r="E78" s="1"/>
      <c r="F78" s="1"/>
      <c r="G78" s="1"/>
      <c r="H78" s="1"/>
      <c r="I78" s="1"/>
      <c r="J78" s="1"/>
      <c r="K78" s="1"/>
      <c r="L78" s="1"/>
      <c r="M78" s="1"/>
      <c r="N78" s="1"/>
      <c r="O78" s="1"/>
      <c r="P78" s="1"/>
    </row>
    <row r="79" spans="1:16" x14ac:dyDescent="0.25">
      <c r="A79" s="1"/>
      <c r="B79" s="14"/>
      <c r="C79" s="15"/>
      <c r="D79" s="16"/>
      <c r="E79" s="1"/>
      <c r="F79" s="1"/>
      <c r="G79" s="1"/>
      <c r="H79" s="1"/>
      <c r="I79" s="1"/>
      <c r="J79" s="1"/>
      <c r="K79" s="1"/>
      <c r="L79" s="1"/>
      <c r="M79" s="1"/>
      <c r="N79" s="1"/>
      <c r="O79" s="1"/>
      <c r="P79" s="1"/>
    </row>
    <row r="80" spans="1:16" x14ac:dyDescent="0.25">
      <c r="A80" s="1"/>
      <c r="B80" s="14"/>
      <c r="C80" s="15"/>
      <c r="D80" s="16"/>
      <c r="E80" s="1"/>
      <c r="F80" s="1"/>
      <c r="G80" s="1"/>
      <c r="H80" s="1"/>
      <c r="I80" s="1"/>
      <c r="J80" s="1"/>
      <c r="K80" s="1"/>
      <c r="L80" s="1"/>
      <c r="M80" s="1"/>
      <c r="N80" s="1"/>
      <c r="O80" s="1"/>
      <c r="P80" s="1"/>
    </row>
    <row r="81" spans="1:16" x14ac:dyDescent="0.25">
      <c r="A81" s="1"/>
      <c r="B81" s="14"/>
      <c r="C81" s="15"/>
      <c r="D81" s="16"/>
      <c r="E81" s="1"/>
      <c r="F81" s="1"/>
      <c r="G81" s="1"/>
      <c r="H81" s="1"/>
      <c r="I81" s="1"/>
      <c r="J81" s="1"/>
      <c r="K81" s="1"/>
      <c r="L81" s="1"/>
      <c r="M81" s="1"/>
      <c r="N81" s="1"/>
      <c r="O81" s="1"/>
      <c r="P81" s="1"/>
    </row>
    <row r="82" spans="1:16" x14ac:dyDescent="0.25">
      <c r="A82" s="1"/>
      <c r="B82" s="14"/>
      <c r="C82" s="15"/>
      <c r="D82" s="16"/>
      <c r="E82" s="1"/>
      <c r="F82" s="1"/>
      <c r="G82" s="1"/>
      <c r="H82" s="1"/>
      <c r="I82" s="1"/>
      <c r="J82" s="1"/>
      <c r="K82" s="1"/>
      <c r="L82" s="1"/>
      <c r="M82" s="1"/>
      <c r="N82" s="1"/>
      <c r="O82" s="1"/>
      <c r="P82" s="1"/>
    </row>
    <row r="83" spans="1:16" x14ac:dyDescent="0.25">
      <c r="A83" s="1"/>
      <c r="B83" s="14"/>
      <c r="C83" s="15"/>
      <c r="D83" s="16"/>
      <c r="E83" s="1"/>
      <c r="F83" s="1"/>
      <c r="G83" s="1"/>
      <c r="H83" s="1"/>
      <c r="I83" s="1"/>
      <c r="J83" s="1"/>
      <c r="K83" s="1"/>
      <c r="L83" s="1"/>
      <c r="M83" s="1"/>
      <c r="N83" s="1"/>
      <c r="O83" s="1"/>
      <c r="P83" s="1"/>
    </row>
    <row r="84" spans="1:16" x14ac:dyDescent="0.25">
      <c r="A84" s="1"/>
      <c r="B84" s="14"/>
      <c r="C84" s="15"/>
      <c r="D84" s="16"/>
      <c r="E84" s="1"/>
      <c r="F84" s="1"/>
      <c r="G84" s="1"/>
      <c r="H84" s="1"/>
      <c r="I84" s="1"/>
      <c r="J84" s="1"/>
      <c r="K84" s="1"/>
      <c r="L84" s="1"/>
      <c r="M84" s="1"/>
      <c r="N84" s="1"/>
      <c r="O84" s="1"/>
      <c r="P84" s="1"/>
    </row>
    <row r="85" spans="1:16" x14ac:dyDescent="0.25">
      <c r="A85" s="1"/>
      <c r="B85" s="14"/>
      <c r="C85" s="15"/>
      <c r="D85" s="16"/>
      <c r="E85" s="1"/>
      <c r="F85" s="1"/>
      <c r="G85" s="1"/>
      <c r="H85" s="1"/>
      <c r="I85" s="1"/>
      <c r="J85" s="1"/>
      <c r="K85" s="1"/>
      <c r="L85" s="1"/>
      <c r="M85" s="1"/>
      <c r="N85" s="1"/>
      <c r="O85" s="1"/>
      <c r="P85" s="1"/>
    </row>
    <row r="86" spans="1:16" x14ac:dyDescent="0.25">
      <c r="A86" s="1"/>
      <c r="B86" s="14"/>
      <c r="C86" s="15"/>
      <c r="D86" s="16"/>
      <c r="E86" s="1"/>
      <c r="F86" s="1"/>
      <c r="G86" s="1"/>
      <c r="H86" s="1"/>
      <c r="I86" s="1"/>
      <c r="J86" s="1"/>
      <c r="K86" s="1"/>
      <c r="L86" s="1"/>
      <c r="M86" s="1"/>
      <c r="N86" s="1"/>
      <c r="O86" s="1"/>
      <c r="P86" s="1"/>
    </row>
    <row r="87" spans="1:16" x14ac:dyDescent="0.25">
      <c r="A87" s="1"/>
      <c r="B87" s="14"/>
      <c r="C87" s="15"/>
      <c r="D87" s="16"/>
      <c r="E87" s="1"/>
      <c r="F87" s="1"/>
      <c r="G87" s="1"/>
      <c r="H87" s="1"/>
      <c r="I87" s="1"/>
      <c r="J87" s="1"/>
      <c r="K87" s="1"/>
      <c r="L87" s="1"/>
      <c r="M87" s="1"/>
      <c r="N87" s="1"/>
      <c r="O87" s="1"/>
      <c r="P87" s="1"/>
    </row>
    <row r="88" spans="1:16" x14ac:dyDescent="0.25">
      <c r="A88" s="1"/>
      <c r="B88" s="14"/>
      <c r="C88" s="15"/>
      <c r="D88" s="16"/>
      <c r="E88" s="1"/>
      <c r="F88" s="1"/>
      <c r="G88" s="1"/>
      <c r="H88" s="1"/>
      <c r="I88" s="1"/>
      <c r="J88" s="1"/>
      <c r="K88" s="1"/>
      <c r="L88" s="1"/>
      <c r="M88" s="1"/>
      <c r="N88" s="1"/>
      <c r="O88" s="1"/>
      <c r="P88" s="1"/>
    </row>
    <row r="89" spans="1:16" x14ac:dyDescent="0.25">
      <c r="A89" s="1"/>
      <c r="B89" s="14"/>
      <c r="C89" s="15"/>
      <c r="D89" s="16"/>
      <c r="E89" s="1"/>
      <c r="F89" s="1"/>
      <c r="G89" s="1"/>
      <c r="H89" s="1"/>
      <c r="I89" s="1"/>
      <c r="J89" s="1"/>
      <c r="K89" s="1"/>
      <c r="L89" s="1"/>
      <c r="M89" s="1"/>
      <c r="N89" s="1"/>
      <c r="O89" s="1"/>
      <c r="P89" s="1"/>
    </row>
    <row r="90" spans="1:16" x14ac:dyDescent="0.25">
      <c r="A90" s="1"/>
      <c r="B90" s="14"/>
      <c r="C90" s="15"/>
      <c r="D90" s="16"/>
      <c r="E90" s="1"/>
      <c r="F90" s="1"/>
      <c r="G90" s="1"/>
      <c r="H90" s="1"/>
      <c r="I90" s="1"/>
      <c r="J90" s="1"/>
      <c r="K90" s="1"/>
      <c r="L90" s="1"/>
      <c r="M90" s="1"/>
      <c r="N90" s="1"/>
      <c r="O90" s="1"/>
      <c r="P90" s="1"/>
    </row>
    <row r="91" spans="1:16" x14ac:dyDescent="0.25">
      <c r="A91" s="1"/>
      <c r="B91" s="14"/>
      <c r="C91" s="15"/>
      <c r="D91" s="16"/>
      <c r="E91" s="1"/>
      <c r="F91" s="1"/>
      <c r="G91" s="1"/>
      <c r="H91" s="1"/>
      <c r="I91" s="1"/>
      <c r="J91" s="1"/>
      <c r="K91" s="1"/>
      <c r="L91" s="1"/>
      <c r="M91" s="1"/>
      <c r="N91" s="1"/>
      <c r="O91" s="1"/>
      <c r="P91" s="1"/>
    </row>
    <row r="92" spans="1:16" x14ac:dyDescent="0.25">
      <c r="A92" s="1"/>
      <c r="B92" s="14"/>
      <c r="C92" s="15"/>
      <c r="D92" s="16"/>
      <c r="E92" s="1"/>
      <c r="F92" s="1"/>
      <c r="G92" s="1"/>
      <c r="H92" s="1"/>
      <c r="I92" s="1"/>
      <c r="J92" s="1"/>
      <c r="K92" s="1"/>
      <c r="L92" s="1"/>
      <c r="M92" s="1"/>
      <c r="N92" s="1"/>
      <c r="O92" s="1"/>
      <c r="P92" s="1"/>
    </row>
    <row r="93" spans="1:16" x14ac:dyDescent="0.25">
      <c r="A93" s="1"/>
      <c r="B93" s="14"/>
      <c r="C93" s="15"/>
      <c r="D93" s="16"/>
      <c r="E93" s="1"/>
      <c r="F93" s="1"/>
      <c r="G93" s="1"/>
      <c r="H93" s="1"/>
      <c r="I93" s="1"/>
      <c r="J93" s="1"/>
      <c r="K93" s="1"/>
      <c r="L93" s="1"/>
      <c r="M93" s="1"/>
      <c r="N93" s="1"/>
      <c r="O93" s="1"/>
      <c r="P93" s="1"/>
    </row>
    <row r="94" spans="1:16" x14ac:dyDescent="0.25">
      <c r="A94" s="1"/>
      <c r="B94" s="14"/>
      <c r="C94" s="15"/>
      <c r="D94" s="16"/>
      <c r="E94" s="1"/>
      <c r="F94" s="1"/>
      <c r="G94" s="1"/>
      <c r="H94" s="1"/>
      <c r="I94" s="1"/>
      <c r="J94" s="1"/>
      <c r="K94" s="1"/>
      <c r="L94" s="1"/>
      <c r="M94" s="1"/>
      <c r="N94" s="1"/>
      <c r="O94" s="1"/>
      <c r="P94" s="1"/>
    </row>
    <row r="95" spans="1:16" x14ac:dyDescent="0.25">
      <c r="A95" s="1"/>
      <c r="B95" s="14"/>
      <c r="C95" s="15"/>
      <c r="D95" s="16"/>
      <c r="E95" s="1"/>
      <c r="F95" s="1"/>
      <c r="G95" s="1"/>
      <c r="H95" s="1"/>
      <c r="I95" s="1"/>
      <c r="J95" s="1"/>
      <c r="K95" s="1"/>
      <c r="L95" s="1"/>
      <c r="M95" s="1"/>
      <c r="N95" s="1"/>
      <c r="O95" s="1"/>
      <c r="P95" s="1"/>
    </row>
    <row r="96" spans="1:16" x14ac:dyDescent="0.25">
      <c r="A96" s="1"/>
      <c r="B96" s="14"/>
      <c r="C96" s="15"/>
      <c r="D96" s="16"/>
      <c r="E96" s="1"/>
      <c r="F96" s="1"/>
      <c r="G96" s="1"/>
      <c r="H96" s="1"/>
      <c r="I96" s="1"/>
      <c r="J96" s="1"/>
      <c r="K96" s="1"/>
      <c r="L96" s="1"/>
      <c r="M96" s="1"/>
      <c r="N96" s="1"/>
      <c r="O96" s="1"/>
      <c r="P96" s="1"/>
    </row>
    <row r="97" spans="1:16" x14ac:dyDescent="0.25">
      <c r="A97" s="1"/>
      <c r="B97" s="14"/>
      <c r="C97" s="15"/>
      <c r="D97" s="16"/>
      <c r="E97" s="1"/>
      <c r="F97" s="1"/>
      <c r="G97" s="1"/>
      <c r="H97" s="1"/>
      <c r="I97" s="1"/>
      <c r="J97" s="1"/>
      <c r="K97" s="1"/>
      <c r="L97" s="1"/>
      <c r="M97" s="1"/>
      <c r="N97" s="1"/>
      <c r="O97" s="1"/>
      <c r="P97" s="1"/>
    </row>
    <row r="98" spans="1:16" x14ac:dyDescent="0.25">
      <c r="A98" s="1"/>
      <c r="B98" s="14"/>
      <c r="C98" s="15"/>
      <c r="D98" s="16"/>
      <c r="E98" s="1"/>
      <c r="F98" s="1"/>
      <c r="G98" s="1"/>
      <c r="H98" s="1"/>
      <c r="I98" s="1"/>
      <c r="J98" s="1"/>
      <c r="K98" s="1"/>
      <c r="L98" s="1"/>
      <c r="M98" s="1"/>
      <c r="N98" s="1"/>
      <c r="O98" s="1"/>
      <c r="P98" s="1"/>
    </row>
    <row r="99" spans="1:16" x14ac:dyDescent="0.25">
      <c r="A99" s="1"/>
      <c r="B99" s="14"/>
      <c r="C99" s="15"/>
      <c r="D99" s="16"/>
      <c r="E99" s="1"/>
      <c r="F99" s="1"/>
      <c r="G99" s="1"/>
      <c r="H99" s="1"/>
      <c r="I99" s="1"/>
      <c r="J99" s="1"/>
      <c r="K99" s="1"/>
      <c r="L99" s="1"/>
      <c r="M99" s="1"/>
      <c r="N99" s="1"/>
      <c r="O99" s="1"/>
      <c r="P99" s="1"/>
    </row>
    <row r="100" spans="1:16" x14ac:dyDescent="0.25">
      <c r="A100" s="1"/>
      <c r="B100" s="14"/>
      <c r="C100" s="15"/>
      <c r="D100" s="16"/>
      <c r="E100" s="1"/>
      <c r="F100" s="1"/>
      <c r="G100" s="1"/>
      <c r="H100" s="1"/>
      <c r="I100" s="1"/>
      <c r="J100" s="1"/>
      <c r="K100" s="1"/>
      <c r="L100" s="1"/>
      <c r="M100" s="1"/>
      <c r="N100" s="1"/>
      <c r="O100" s="1"/>
      <c r="P100" s="1"/>
    </row>
    <row r="101" spans="1:16" x14ac:dyDescent="0.25">
      <c r="A101" s="1"/>
      <c r="B101" s="14"/>
      <c r="C101" s="15"/>
      <c r="D101" s="16"/>
      <c r="E101" s="1"/>
      <c r="F101" s="1"/>
      <c r="G101" s="1"/>
      <c r="H101" s="1"/>
      <c r="I101" s="1"/>
      <c r="J101" s="1"/>
      <c r="K101" s="1"/>
      <c r="L101" s="1"/>
      <c r="M101" s="1"/>
      <c r="N101" s="1"/>
      <c r="O101" s="1"/>
      <c r="P101" s="1"/>
    </row>
    <row r="102" spans="1:16" x14ac:dyDescent="0.25">
      <c r="A102" s="1"/>
      <c r="B102" s="14"/>
      <c r="C102" s="15"/>
      <c r="D102" s="16"/>
      <c r="E102" s="1"/>
      <c r="F102" s="1"/>
      <c r="G102" s="1"/>
      <c r="H102" s="1"/>
      <c r="I102" s="1"/>
      <c r="J102" s="1"/>
      <c r="K102" s="1"/>
      <c r="L102" s="1"/>
      <c r="M102" s="1"/>
      <c r="N102" s="1"/>
      <c r="O102" s="1"/>
      <c r="P102" s="1"/>
    </row>
    <row r="103" spans="1:16" x14ac:dyDescent="0.25">
      <c r="A103" s="1"/>
      <c r="B103" s="14"/>
      <c r="C103" s="15"/>
      <c r="D103" s="16"/>
      <c r="E103" s="1"/>
      <c r="F103" s="1"/>
      <c r="G103" s="1"/>
      <c r="H103" s="1"/>
      <c r="I103" s="1"/>
      <c r="J103" s="1"/>
      <c r="K103" s="1"/>
      <c r="L103" s="1"/>
      <c r="M103" s="1"/>
      <c r="N103" s="1"/>
      <c r="O103" s="1"/>
      <c r="P103" s="1"/>
    </row>
    <row r="104" spans="1:16" x14ac:dyDescent="0.25">
      <c r="A104" s="1"/>
      <c r="B104" s="14"/>
      <c r="C104" s="15"/>
      <c r="D104" s="16"/>
      <c r="E104" s="1"/>
      <c r="F104" s="1"/>
      <c r="G104" s="1"/>
      <c r="H104" s="1"/>
      <c r="I104" s="1"/>
      <c r="J104" s="1"/>
      <c r="K104" s="1"/>
      <c r="L104" s="1"/>
      <c r="M104" s="1"/>
      <c r="N104" s="1"/>
      <c r="O104" s="1"/>
      <c r="P104" s="1"/>
    </row>
    <row r="105" spans="1:16" x14ac:dyDescent="0.25">
      <c r="A105" s="1"/>
      <c r="B105" s="14"/>
      <c r="C105" s="15"/>
      <c r="D105" s="16"/>
      <c r="E105" s="1"/>
      <c r="F105" s="1"/>
      <c r="G105" s="1"/>
      <c r="H105" s="1"/>
      <c r="I105" s="1"/>
      <c r="J105" s="1"/>
      <c r="K105" s="1"/>
      <c r="L105" s="1"/>
      <c r="M105" s="1"/>
      <c r="N105" s="1"/>
      <c r="O105" s="1"/>
      <c r="P105" s="1"/>
    </row>
    <row r="106" spans="1:16" x14ac:dyDescent="0.25">
      <c r="A106" s="1"/>
      <c r="B106" s="14"/>
      <c r="C106" s="15"/>
      <c r="D106" s="16"/>
      <c r="E106" s="1"/>
      <c r="F106" s="1"/>
      <c r="G106" s="1"/>
      <c r="H106" s="1"/>
      <c r="I106" s="1"/>
      <c r="J106" s="1"/>
      <c r="K106" s="1"/>
      <c r="L106" s="1"/>
      <c r="M106" s="1"/>
      <c r="N106" s="1"/>
      <c r="O106" s="1"/>
      <c r="P106" s="1"/>
    </row>
    <row r="107" spans="1:16" x14ac:dyDescent="0.25">
      <c r="A107" s="1"/>
      <c r="B107" s="14"/>
      <c r="C107" s="15"/>
      <c r="D107" s="16"/>
      <c r="E107" s="1"/>
      <c r="F107" s="1"/>
      <c r="G107" s="1"/>
      <c r="H107" s="1"/>
      <c r="I107" s="1"/>
      <c r="J107" s="1"/>
      <c r="K107" s="1"/>
      <c r="L107" s="1"/>
      <c r="M107" s="1"/>
      <c r="N107" s="1"/>
      <c r="O107" s="1"/>
      <c r="P107" s="1"/>
    </row>
    <row r="108" spans="1:16" x14ac:dyDescent="0.25">
      <c r="A108" s="1"/>
      <c r="B108" s="14"/>
      <c r="C108" s="15"/>
      <c r="D108" s="16"/>
      <c r="E108" s="1"/>
      <c r="F108" s="1"/>
      <c r="G108" s="1"/>
      <c r="H108" s="1"/>
      <c r="I108" s="1"/>
      <c r="J108" s="1"/>
      <c r="K108" s="1"/>
      <c r="L108" s="1"/>
      <c r="M108" s="1"/>
      <c r="N108" s="1"/>
      <c r="O108" s="1"/>
      <c r="P108" s="1"/>
    </row>
    <row r="109" spans="1:16" x14ac:dyDescent="0.25">
      <c r="A109" s="1"/>
      <c r="B109" s="14"/>
      <c r="C109" s="15"/>
      <c r="D109" s="16"/>
      <c r="E109" s="1"/>
      <c r="F109" s="1"/>
      <c r="G109" s="1"/>
      <c r="H109" s="1"/>
      <c r="I109" s="1"/>
      <c r="J109" s="1"/>
      <c r="K109" s="1"/>
      <c r="L109" s="1"/>
      <c r="M109" s="1"/>
      <c r="N109" s="1"/>
      <c r="O109" s="1"/>
      <c r="P109" s="1"/>
    </row>
    <row r="110" spans="1:16" x14ac:dyDescent="0.25">
      <c r="A110" s="1"/>
      <c r="B110" s="14"/>
      <c r="C110" s="15"/>
      <c r="D110" s="16"/>
      <c r="E110" s="1"/>
      <c r="F110" s="1"/>
      <c r="G110" s="1"/>
      <c r="H110" s="1"/>
      <c r="I110" s="1"/>
      <c r="J110" s="1"/>
      <c r="K110" s="1"/>
      <c r="L110" s="1"/>
      <c r="M110" s="1"/>
      <c r="N110" s="1"/>
      <c r="O110" s="1"/>
      <c r="P110" s="1"/>
    </row>
    <row r="111" spans="1:16" x14ac:dyDescent="0.25">
      <c r="A111" s="1"/>
      <c r="B111" s="14"/>
      <c r="C111" s="15"/>
      <c r="D111" s="16"/>
      <c r="E111" s="1"/>
      <c r="F111" s="1"/>
      <c r="G111" s="1"/>
      <c r="H111" s="1"/>
      <c r="I111" s="1"/>
      <c r="J111" s="1"/>
      <c r="K111" s="1"/>
      <c r="L111" s="1"/>
      <c r="M111" s="1"/>
      <c r="N111" s="1"/>
      <c r="O111" s="1"/>
      <c r="P111" s="1"/>
    </row>
    <row r="112" spans="1:16" x14ac:dyDescent="0.25">
      <c r="A112" s="1"/>
      <c r="B112" s="14"/>
      <c r="C112" s="15"/>
      <c r="D112" s="16"/>
      <c r="E112" s="1"/>
      <c r="F112" s="1"/>
      <c r="G112" s="1"/>
      <c r="H112" s="1"/>
      <c r="I112" s="1"/>
      <c r="J112" s="1"/>
      <c r="K112" s="1"/>
      <c r="L112" s="1"/>
      <c r="M112" s="1"/>
      <c r="N112" s="1"/>
      <c r="O112" s="1"/>
      <c r="P112" s="1"/>
    </row>
    <row r="113" spans="1:16" x14ac:dyDescent="0.25">
      <c r="A113" s="1"/>
      <c r="B113" s="14"/>
      <c r="C113" s="15"/>
      <c r="D113" s="16"/>
      <c r="E113" s="1"/>
      <c r="F113" s="1"/>
      <c r="G113" s="1"/>
      <c r="H113" s="1"/>
      <c r="I113" s="1"/>
      <c r="J113" s="1"/>
      <c r="K113" s="1"/>
      <c r="L113" s="1"/>
      <c r="M113" s="1"/>
      <c r="N113" s="1"/>
      <c r="O113" s="1"/>
      <c r="P113" s="1"/>
    </row>
    <row r="114" spans="1:16" x14ac:dyDescent="0.25">
      <c r="A114" s="1"/>
      <c r="B114" s="14"/>
      <c r="C114" s="15"/>
      <c r="D114" s="16"/>
      <c r="E114" s="1"/>
      <c r="F114" s="1"/>
      <c r="G114" s="1"/>
      <c r="H114" s="1"/>
      <c r="I114" s="1"/>
      <c r="J114" s="1"/>
      <c r="K114" s="1"/>
      <c r="L114" s="1"/>
      <c r="M114" s="1"/>
      <c r="N114" s="1"/>
      <c r="O114" s="1"/>
      <c r="P114" s="1"/>
    </row>
    <row r="115" spans="1:16" x14ac:dyDescent="0.25">
      <c r="A115" s="1"/>
      <c r="B115" s="14"/>
      <c r="C115" s="15"/>
      <c r="D115" s="16"/>
      <c r="E115" s="1"/>
      <c r="F115" s="1"/>
      <c r="G115" s="1"/>
      <c r="H115" s="1"/>
      <c r="I115" s="1"/>
      <c r="J115" s="1"/>
      <c r="K115" s="1"/>
      <c r="L115" s="1"/>
      <c r="M115" s="1"/>
      <c r="N115" s="1"/>
      <c r="O115" s="1"/>
      <c r="P115" s="1"/>
    </row>
    <row r="116" spans="1:16" x14ac:dyDescent="0.25">
      <c r="A116" s="1"/>
      <c r="B116" s="14"/>
      <c r="C116" s="15"/>
      <c r="D116" s="16"/>
      <c r="E116" s="1"/>
      <c r="F116" s="1"/>
      <c r="G116" s="1"/>
      <c r="H116" s="1"/>
      <c r="I116" s="1"/>
      <c r="J116" s="1"/>
      <c r="K116" s="1"/>
      <c r="L116" s="1"/>
      <c r="M116" s="1"/>
      <c r="N116" s="1"/>
      <c r="O116" s="1"/>
      <c r="P116" s="1"/>
    </row>
    <row r="117" spans="1:16" x14ac:dyDescent="0.25">
      <c r="A117" s="1"/>
      <c r="B117" s="1"/>
      <c r="C117" s="1"/>
      <c r="D117" s="1"/>
      <c r="E117" s="1"/>
      <c r="F117" s="1"/>
      <c r="G117" s="1"/>
      <c r="H117" s="1"/>
      <c r="I117" s="1"/>
      <c r="J117" s="1"/>
      <c r="K117" s="1"/>
      <c r="L117" s="1"/>
      <c r="M117" s="1"/>
      <c r="N117" s="1"/>
      <c r="O117" s="1"/>
    </row>
    <row r="118" spans="1:16" x14ac:dyDescent="0.25">
      <c r="A118" s="1"/>
      <c r="B118" s="85"/>
      <c r="C118" s="85"/>
      <c r="D118" s="85"/>
      <c r="E118" s="85"/>
      <c r="F118" s="85"/>
      <c r="G118" s="85"/>
      <c r="H118" s="85"/>
      <c r="I118" s="85"/>
      <c r="J118" s="85"/>
      <c r="K118" s="85"/>
      <c r="L118" s="85"/>
      <c r="M118" s="85"/>
      <c r="N118" s="85"/>
      <c r="O118" s="85"/>
      <c r="P118" s="1"/>
    </row>
    <row r="119" spans="1:16" x14ac:dyDescent="0.25">
      <c r="A119" s="1"/>
      <c r="B119" s="17"/>
      <c r="C119" s="18"/>
      <c r="D119" s="19"/>
      <c r="E119" s="20"/>
      <c r="F119" s="20"/>
      <c r="G119" s="20"/>
      <c r="H119" s="20"/>
      <c r="I119" s="20"/>
      <c r="J119" s="1"/>
      <c r="K119" s="1"/>
      <c r="L119" s="1"/>
      <c r="M119" s="1"/>
      <c r="N119" s="1"/>
      <c r="O119" s="1"/>
      <c r="P119" s="1"/>
    </row>
    <row r="120" spans="1:16" x14ac:dyDescent="0.25">
      <c r="A120" s="1"/>
      <c r="B120" s="17"/>
      <c r="C120" s="18"/>
      <c r="D120" s="19"/>
      <c r="E120" s="20"/>
      <c r="F120" s="20"/>
      <c r="G120" s="20"/>
      <c r="H120" s="20"/>
      <c r="I120" s="20"/>
      <c r="J120" s="1"/>
      <c r="K120" s="1"/>
      <c r="L120" s="1"/>
      <c r="M120" s="1"/>
      <c r="N120" s="1"/>
      <c r="O120" s="1"/>
      <c r="P120" s="1"/>
    </row>
    <row r="121" spans="1:16" x14ac:dyDescent="0.25">
      <c r="A121" s="1"/>
      <c r="B121" s="20"/>
      <c r="C121" s="18"/>
      <c r="D121" s="19"/>
      <c r="E121" s="20"/>
      <c r="F121" s="20"/>
      <c r="G121" s="20"/>
      <c r="H121" s="20"/>
      <c r="I121" s="20"/>
      <c r="J121" s="1"/>
      <c r="K121" s="1"/>
      <c r="L121" s="1"/>
      <c r="M121" s="1"/>
      <c r="N121" s="1"/>
      <c r="O121" s="1"/>
      <c r="P121" s="1"/>
    </row>
    <row r="122" spans="1:16" x14ac:dyDescent="0.25">
      <c r="A122" s="1"/>
      <c r="B122" s="21"/>
      <c r="C122" s="21"/>
      <c r="D122" s="22"/>
      <c r="E122" s="1"/>
      <c r="F122" s="1"/>
      <c r="G122" s="1"/>
      <c r="H122" s="1"/>
      <c r="I122" s="1"/>
      <c r="J122" s="1"/>
      <c r="K122" s="1"/>
      <c r="L122" s="1"/>
      <c r="M122" s="1"/>
      <c r="N122" s="1"/>
      <c r="O122" s="1"/>
      <c r="P122" s="1"/>
    </row>
  </sheetData>
  <mergeCells count="1">
    <mergeCell ref="B118:O1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AO54"/>
  <sheetViews>
    <sheetView topLeftCell="A7" zoomScaleNormal="100" workbookViewId="0">
      <selection activeCell="I23" sqref="I23"/>
    </sheetView>
  </sheetViews>
  <sheetFormatPr baseColWidth="10" defaultColWidth="11.42578125" defaultRowHeight="15" x14ac:dyDescent="0.25"/>
  <cols>
    <col min="1" max="1" width="11.42578125" style="1" customWidth="1"/>
    <col min="2" max="2" width="11.42578125" style="1"/>
    <col min="3" max="3" width="15.7109375" style="1" customWidth="1"/>
    <col min="4" max="4" width="13.28515625" style="1" customWidth="1"/>
    <col min="5" max="6" width="16.28515625" style="1" customWidth="1"/>
    <col min="7" max="7" width="18.5703125" style="1" customWidth="1"/>
    <col min="8" max="8" width="16" style="1" customWidth="1"/>
    <col min="9" max="9" width="18.7109375" style="1" customWidth="1"/>
    <col min="10" max="10" width="11.42578125" style="1"/>
    <col min="11" max="11" width="31.42578125" style="1" customWidth="1"/>
    <col min="12" max="12" width="15.7109375" style="1" bestFit="1" customWidth="1"/>
    <col min="13" max="16384" width="11.42578125" style="1"/>
  </cols>
  <sheetData>
    <row r="2" spans="1:41" customFormat="1" ht="21" x14ac:dyDescent="0.35">
      <c r="A2" s="3"/>
      <c r="B2" s="4" t="s">
        <v>16</v>
      </c>
      <c r="C2" s="5"/>
      <c r="D2" s="6"/>
      <c r="E2" s="5"/>
      <c r="F2" s="6"/>
      <c r="G2" s="5"/>
      <c r="H2" s="6"/>
      <c r="I2" s="5"/>
      <c r="J2" s="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5.75" customHeight="1" x14ac:dyDescent="0.25"/>
    <row r="4" spans="1:41" s="63" customFormat="1" ht="19.5" customHeight="1" x14ac:dyDescent="0.25">
      <c r="B4" s="64" t="s">
        <v>18</v>
      </c>
    </row>
    <row r="5" spans="1:41" ht="45" x14ac:dyDescent="0.25">
      <c r="B5" s="41" t="s">
        <v>7</v>
      </c>
      <c r="C5" s="41" t="s">
        <v>6</v>
      </c>
      <c r="D5" s="41" t="s">
        <v>5</v>
      </c>
      <c r="E5" s="41" t="s">
        <v>4</v>
      </c>
      <c r="F5" s="41" t="s">
        <v>3</v>
      </c>
      <c r="G5" s="41" t="s">
        <v>2</v>
      </c>
      <c r="H5" s="41" t="s">
        <v>1</v>
      </c>
      <c r="I5" s="41" t="s">
        <v>0</v>
      </c>
    </row>
    <row r="6" spans="1:41" x14ac:dyDescent="0.25">
      <c r="B6" s="42"/>
      <c r="C6" s="42"/>
      <c r="D6" s="42"/>
      <c r="E6" s="42"/>
      <c r="F6" s="42"/>
      <c r="G6" s="43"/>
      <c r="H6" s="43"/>
      <c r="I6" s="44"/>
    </row>
    <row r="7" spans="1:41" x14ac:dyDescent="0.25">
      <c r="B7" s="42">
        <v>2010</v>
      </c>
      <c r="C7" s="45">
        <v>4324806488</v>
      </c>
      <c r="D7" s="45">
        <v>413866667</v>
      </c>
      <c r="E7" s="45">
        <v>1384656247.4609129</v>
      </c>
      <c r="F7" s="45">
        <v>23201360</v>
      </c>
      <c r="G7" s="46">
        <v>6146530762.4609127</v>
      </c>
      <c r="H7" s="47"/>
      <c r="I7" s="44"/>
    </row>
    <row r="8" spans="1:41" x14ac:dyDescent="0.25">
      <c r="B8" s="42"/>
      <c r="C8" s="48"/>
      <c r="D8" s="48"/>
      <c r="E8" s="48"/>
      <c r="F8" s="48"/>
      <c r="G8" s="49"/>
      <c r="H8" s="47">
        <v>3386252670.1140814</v>
      </c>
      <c r="I8" s="44">
        <f>H8/G7</f>
        <v>0.55092096679888947</v>
      </c>
    </row>
    <row r="9" spans="1:41" x14ac:dyDescent="0.25">
      <c r="B9" s="50"/>
      <c r="C9" s="50"/>
      <c r="D9" s="50"/>
      <c r="E9" s="50"/>
      <c r="F9" s="50"/>
      <c r="G9" s="51"/>
      <c r="H9" s="52"/>
      <c r="I9" s="53"/>
    </row>
    <row r="10" spans="1:41" x14ac:dyDescent="0.25">
      <c r="B10" s="42">
        <v>2011</v>
      </c>
      <c r="C10" s="45">
        <v>4469682022</v>
      </c>
      <c r="D10" s="45">
        <v>287629841</v>
      </c>
      <c r="E10" s="45">
        <v>567221212</v>
      </c>
      <c r="F10" s="45">
        <v>390338835</v>
      </c>
      <c r="G10" s="46">
        <v>5714871910</v>
      </c>
      <c r="H10" s="47"/>
      <c r="I10" s="44"/>
    </row>
    <row r="11" spans="1:41" x14ac:dyDescent="0.25">
      <c r="B11" s="42"/>
      <c r="C11" s="48"/>
      <c r="D11" s="48"/>
      <c r="E11" s="48"/>
      <c r="F11" s="48"/>
      <c r="G11" s="49"/>
      <c r="H11" s="49">
        <v>5038096195.0327816</v>
      </c>
      <c r="I11" s="44">
        <f>H11/G10</f>
        <v>0.88157639827710177</v>
      </c>
    </row>
    <row r="12" spans="1:41" x14ac:dyDescent="0.25">
      <c r="B12" s="50"/>
      <c r="C12" s="50"/>
      <c r="D12" s="50"/>
      <c r="E12" s="50"/>
      <c r="F12" s="50"/>
      <c r="G12" s="51"/>
      <c r="H12" s="52"/>
      <c r="I12" s="53"/>
    </row>
    <row r="13" spans="1:41" x14ac:dyDescent="0.25">
      <c r="B13" s="42">
        <v>2012</v>
      </c>
      <c r="C13" s="45">
        <v>4739215933</v>
      </c>
      <c r="D13" s="45">
        <v>675354324</v>
      </c>
      <c r="E13" s="45">
        <v>496502461</v>
      </c>
      <c r="F13" s="45">
        <v>652444252</v>
      </c>
      <c r="G13" s="46">
        <v>6563516970</v>
      </c>
      <c r="H13" s="47"/>
      <c r="I13" s="44"/>
      <c r="L13" s="23"/>
    </row>
    <row r="14" spans="1:41" x14ac:dyDescent="0.25">
      <c r="B14" s="54"/>
      <c r="C14" s="55"/>
      <c r="D14" s="55"/>
      <c r="E14" s="55"/>
      <c r="F14" s="55"/>
      <c r="G14" s="49"/>
      <c r="H14" s="47">
        <v>4169949702.3572536</v>
      </c>
      <c r="I14" s="44">
        <f>H14/G13</f>
        <v>0.63532245310203772</v>
      </c>
    </row>
    <row r="15" spans="1:41" x14ac:dyDescent="0.25">
      <c r="B15" s="42"/>
      <c r="C15" s="42"/>
      <c r="D15" s="42"/>
      <c r="E15" s="42"/>
      <c r="F15" s="42"/>
      <c r="G15" s="43"/>
      <c r="H15" s="47"/>
      <c r="I15" s="44"/>
    </row>
    <row r="16" spans="1:41" x14ac:dyDescent="0.25">
      <c r="B16" s="42">
        <v>2013</v>
      </c>
      <c r="C16" s="45">
        <v>3395070912</v>
      </c>
      <c r="D16" s="45">
        <v>524389851</v>
      </c>
      <c r="E16" s="45">
        <v>608409199</v>
      </c>
      <c r="F16" s="45">
        <v>596541052</v>
      </c>
      <c r="G16" s="46">
        <v>5124411014</v>
      </c>
      <c r="H16" s="47"/>
      <c r="I16" s="44"/>
    </row>
    <row r="17" spans="2:9" x14ac:dyDescent="0.25">
      <c r="B17" s="54"/>
      <c r="C17" s="55"/>
      <c r="D17" s="55"/>
      <c r="E17" s="55"/>
      <c r="F17" s="55"/>
      <c r="G17" s="49"/>
      <c r="H17" s="47">
        <v>5038177314.0175943</v>
      </c>
      <c r="I17" s="44">
        <f>H17/G16</f>
        <v>0.98317197825334202</v>
      </c>
    </row>
    <row r="18" spans="2:9" x14ac:dyDescent="0.25">
      <c r="B18" s="50"/>
      <c r="C18" s="50"/>
      <c r="D18" s="50"/>
      <c r="E18" s="50"/>
      <c r="F18" s="50"/>
      <c r="G18" s="51"/>
      <c r="H18" s="52"/>
      <c r="I18" s="53"/>
    </row>
    <row r="19" spans="2:9" x14ac:dyDescent="0.25">
      <c r="B19" s="42">
        <v>2014</v>
      </c>
      <c r="C19" s="45">
        <v>5823365945.5998611</v>
      </c>
      <c r="D19" s="45">
        <v>536742044</v>
      </c>
      <c r="E19" s="45">
        <v>603775363.23000002</v>
      </c>
      <c r="F19" s="45">
        <v>691971020.9000001</v>
      </c>
      <c r="G19" s="46">
        <v>7655854373.7579994</v>
      </c>
      <c r="H19" s="47"/>
      <c r="I19" s="44"/>
    </row>
    <row r="20" spans="2:9" x14ac:dyDescent="0.25">
      <c r="B20" s="54"/>
      <c r="C20" s="55"/>
      <c r="D20" s="55"/>
      <c r="E20" s="55"/>
      <c r="F20" s="55"/>
      <c r="G20" s="56"/>
      <c r="H20" s="47">
        <v>6446205085.631299</v>
      </c>
      <c r="I20" s="44">
        <f>+H20/G19</f>
        <v>0.84199682634076478</v>
      </c>
    </row>
    <row r="21" spans="2:9" x14ac:dyDescent="0.25">
      <c r="B21" s="57"/>
      <c r="C21" s="57"/>
      <c r="D21" s="57"/>
      <c r="E21" s="57"/>
      <c r="F21" s="57"/>
      <c r="G21" s="51"/>
      <c r="H21" s="57"/>
      <c r="I21" s="53"/>
    </row>
    <row r="22" spans="2:9" x14ac:dyDescent="0.25">
      <c r="B22" s="42">
        <v>2015</v>
      </c>
      <c r="C22" s="45">
        <v>5812115424.71</v>
      </c>
      <c r="D22" s="45">
        <v>658443588</v>
      </c>
      <c r="E22" s="45">
        <v>685062654</v>
      </c>
      <c r="F22" s="45">
        <v>762946272.90999997</v>
      </c>
      <c r="G22" s="46">
        <v>7918567939.6199999</v>
      </c>
      <c r="H22" s="47"/>
      <c r="I22" s="44"/>
    </row>
    <row r="23" spans="2:9" x14ac:dyDescent="0.25">
      <c r="B23" s="42"/>
      <c r="C23" s="55"/>
      <c r="D23" s="55"/>
      <c r="E23" s="55"/>
      <c r="F23" s="55"/>
      <c r="G23" s="49"/>
      <c r="H23" s="47">
        <v>5465705493.9720545</v>
      </c>
      <c r="I23" s="44">
        <f>+H23/G22</f>
        <v>0.69023913612267951</v>
      </c>
    </row>
    <row r="24" spans="2:9" x14ac:dyDescent="0.25">
      <c r="B24" s="50"/>
      <c r="C24" s="50"/>
      <c r="D24" s="50"/>
      <c r="E24" s="50"/>
      <c r="F24" s="50"/>
      <c r="G24" s="51"/>
      <c r="H24" s="58"/>
      <c r="I24" s="53"/>
    </row>
    <row r="25" spans="2:9" x14ac:dyDescent="0.25">
      <c r="B25" s="42">
        <v>2016</v>
      </c>
      <c r="C25" s="45">
        <v>8152019660.9564285</v>
      </c>
      <c r="D25" s="45">
        <v>691679149</v>
      </c>
      <c r="E25" s="45">
        <v>534860758</v>
      </c>
      <c r="F25" s="45">
        <v>1259939514.8</v>
      </c>
      <c r="G25" s="46">
        <v>10638499082.756428</v>
      </c>
      <c r="H25" s="47"/>
      <c r="I25" s="44"/>
    </row>
    <row r="26" spans="2:9" x14ac:dyDescent="0.25">
      <c r="B26" s="42"/>
      <c r="C26" s="45"/>
      <c r="D26" s="45"/>
      <c r="E26" s="45"/>
      <c r="F26" s="45"/>
      <c r="G26" s="46"/>
      <c r="H26" s="47">
        <v>9291303018.4746094</v>
      </c>
      <c r="I26" s="44">
        <v>0.94359250404889505</v>
      </c>
    </row>
    <row r="27" spans="2:9" x14ac:dyDescent="0.25">
      <c r="B27" s="50"/>
      <c r="C27" s="50"/>
      <c r="D27" s="50"/>
      <c r="E27" s="50"/>
      <c r="F27" s="50"/>
      <c r="G27" s="51"/>
      <c r="H27" s="58"/>
      <c r="I27" s="53"/>
    </row>
    <row r="28" spans="2:9" x14ac:dyDescent="0.25">
      <c r="B28" s="42">
        <v>2017</v>
      </c>
      <c r="C28" s="45">
        <v>12374967501.471041</v>
      </c>
      <c r="D28" s="45">
        <v>3029180782</v>
      </c>
      <c r="E28" s="45">
        <v>1925921334.95</v>
      </c>
      <c r="F28" s="45">
        <v>1489082140.4376063</v>
      </c>
      <c r="G28" s="46">
        <v>18819151758.858646</v>
      </c>
      <c r="H28" s="47"/>
      <c r="I28" s="44"/>
    </row>
    <row r="29" spans="2:9" x14ac:dyDescent="0.25">
      <c r="B29" s="42"/>
      <c r="C29" s="45"/>
      <c r="D29" s="45"/>
      <c r="E29" s="45"/>
      <c r="F29" s="45"/>
      <c r="G29" s="46"/>
      <c r="H29" s="47">
        <v>15465161750.15</v>
      </c>
      <c r="I29" s="44">
        <f>+H29/G28</f>
        <v>0.8217778329392641</v>
      </c>
    </row>
    <row r="30" spans="2:9" x14ac:dyDescent="0.25">
      <c r="B30" s="50"/>
      <c r="C30" s="50"/>
      <c r="D30" s="50"/>
      <c r="E30" s="50"/>
      <c r="F30" s="50"/>
      <c r="G30" s="51"/>
      <c r="H30" s="58"/>
      <c r="I30" s="53"/>
    </row>
    <row r="31" spans="2:9" x14ac:dyDescent="0.25">
      <c r="B31" s="42">
        <v>2018</v>
      </c>
      <c r="C31" s="45">
        <v>22749143122.512077</v>
      </c>
      <c r="D31" s="45">
        <v>2615064762.0079999</v>
      </c>
      <c r="E31" s="45">
        <v>1886641156.75</v>
      </c>
      <c r="F31" s="45">
        <v>1525655298</v>
      </c>
      <c r="G31" s="46">
        <v>28776504339.270077</v>
      </c>
      <c r="H31" s="47"/>
      <c r="I31" s="44"/>
    </row>
    <row r="32" spans="2:9" x14ac:dyDescent="0.25">
      <c r="B32" s="42"/>
      <c r="C32" s="45"/>
      <c r="D32" s="45"/>
      <c r="E32" s="45"/>
      <c r="F32" s="45"/>
      <c r="G32" s="46"/>
      <c r="H32" s="47">
        <v>21106376713</v>
      </c>
      <c r="I32" s="44">
        <f>+H32/G31</f>
        <v>0.73345867392923825</v>
      </c>
    </row>
    <row r="33" spans="2:11" x14ac:dyDescent="0.25">
      <c r="B33" s="50"/>
      <c r="C33" s="50"/>
      <c r="D33" s="50"/>
      <c r="E33" s="50"/>
      <c r="F33" s="50"/>
      <c r="G33" s="51"/>
      <c r="H33" s="58"/>
      <c r="I33" s="53"/>
    </row>
    <row r="34" spans="2:11" x14ac:dyDescent="0.25">
      <c r="B34" s="42">
        <v>2019</v>
      </c>
      <c r="C34" s="45">
        <v>27400138734</v>
      </c>
      <c r="D34" s="45">
        <v>1562544362</v>
      </c>
      <c r="E34" s="45">
        <v>1994084199</v>
      </c>
      <c r="F34" s="45">
        <v>1089820000</v>
      </c>
      <c r="G34" s="46">
        <f>C34+D34+E34+F34</f>
        <v>32046587295</v>
      </c>
      <c r="H34" s="47"/>
      <c r="I34" s="44"/>
    </row>
    <row r="35" spans="2:11" x14ac:dyDescent="0.25">
      <c r="B35" s="42"/>
      <c r="C35" s="45"/>
      <c r="D35" s="45"/>
      <c r="E35" s="45"/>
      <c r="F35" s="45"/>
      <c r="G35" s="46"/>
      <c r="H35" s="47">
        <v>11863460506</v>
      </c>
      <c r="I35" s="44">
        <f>+H35/G34</f>
        <v>0.37019419249833729</v>
      </c>
    </row>
    <row r="36" spans="2:11" x14ac:dyDescent="0.25">
      <c r="B36" s="50"/>
      <c r="C36" s="50"/>
      <c r="D36" s="50"/>
      <c r="E36" s="50"/>
      <c r="F36" s="50"/>
      <c r="G36" s="51"/>
      <c r="H36" s="58"/>
      <c r="I36" s="53"/>
    </row>
    <row r="37" spans="2:11" x14ac:dyDescent="0.25">
      <c r="B37" s="42">
        <v>2020</v>
      </c>
      <c r="C37" s="45"/>
      <c r="D37" s="45"/>
      <c r="E37" s="45"/>
      <c r="F37" s="45"/>
      <c r="G37" s="46"/>
      <c r="H37" s="47"/>
      <c r="I37" s="44"/>
    </row>
    <row r="38" spans="2:11" x14ac:dyDescent="0.25">
      <c r="B38" s="42"/>
      <c r="C38" s="45"/>
      <c r="D38" s="45"/>
      <c r="E38" s="45"/>
      <c r="F38" s="45"/>
      <c r="G38" s="46"/>
      <c r="H38" s="47"/>
      <c r="I38" s="44" t="e">
        <f>+H38/G37</f>
        <v>#DIV/0!</v>
      </c>
    </row>
    <row r="40" spans="2:11" x14ac:dyDescent="0.25">
      <c r="B40" s="40" t="s">
        <v>24</v>
      </c>
    </row>
    <row r="41" spans="2:11" x14ac:dyDescent="0.25">
      <c r="B41" s="40" t="s">
        <v>29</v>
      </c>
    </row>
    <row r="43" spans="2:11" ht="15.75" x14ac:dyDescent="0.25">
      <c r="B43" s="39" t="s">
        <v>15</v>
      </c>
    </row>
    <row r="46" spans="2:11" ht="18" customHeight="1" x14ac:dyDescent="0.25">
      <c r="B46" s="83" t="s">
        <v>30</v>
      </c>
      <c r="C46" s="84"/>
      <c r="D46" s="84"/>
      <c r="E46" s="84"/>
      <c r="F46" s="84"/>
      <c r="G46" s="84"/>
      <c r="H46" s="84"/>
      <c r="I46" s="84"/>
      <c r="J46" s="84"/>
      <c r="K46" s="84"/>
    </row>
    <row r="47" spans="2:11" ht="18" customHeight="1" x14ac:dyDescent="0.25">
      <c r="B47" s="84"/>
      <c r="C47" s="84"/>
      <c r="D47" s="84"/>
      <c r="E47" s="84"/>
      <c r="F47" s="84"/>
      <c r="G47" s="84"/>
      <c r="H47" s="84"/>
      <c r="I47" s="84"/>
      <c r="J47" s="84"/>
      <c r="K47" s="84"/>
    </row>
    <row r="48" spans="2:11" ht="18" customHeight="1" x14ac:dyDescent="0.25">
      <c r="B48" s="84"/>
      <c r="C48" s="84"/>
      <c r="D48" s="84"/>
      <c r="E48" s="84"/>
      <c r="F48" s="84"/>
      <c r="G48" s="84"/>
      <c r="H48" s="84"/>
      <c r="I48" s="84"/>
      <c r="J48" s="84"/>
      <c r="K48" s="84"/>
    </row>
    <row r="49" spans="2:11" ht="18" customHeight="1" x14ac:dyDescent="0.25">
      <c r="B49" s="84"/>
      <c r="C49" s="84"/>
      <c r="D49" s="84"/>
      <c r="E49" s="84"/>
      <c r="F49" s="84"/>
      <c r="G49" s="84"/>
      <c r="H49" s="84"/>
      <c r="I49" s="84"/>
      <c r="J49" s="84"/>
      <c r="K49" s="84"/>
    </row>
    <row r="50" spans="2:11" ht="18" customHeight="1" x14ac:dyDescent="0.25">
      <c r="B50" s="84"/>
      <c r="C50" s="84"/>
      <c r="D50" s="84"/>
      <c r="E50" s="84"/>
      <c r="F50" s="84"/>
      <c r="G50" s="84"/>
      <c r="H50" s="84"/>
      <c r="I50" s="84"/>
      <c r="J50" s="84"/>
      <c r="K50" s="84"/>
    </row>
    <row r="51" spans="2:11" ht="18" customHeight="1" x14ac:dyDescent="0.25">
      <c r="B51" s="84"/>
      <c r="C51" s="84"/>
      <c r="D51" s="84"/>
      <c r="E51" s="84"/>
      <c r="F51" s="84"/>
      <c r="G51" s="84"/>
      <c r="H51" s="84"/>
      <c r="I51" s="84"/>
      <c r="J51" s="84"/>
      <c r="K51" s="84"/>
    </row>
    <row r="52" spans="2:11" ht="18" customHeight="1" x14ac:dyDescent="0.25">
      <c r="B52" s="84"/>
      <c r="C52" s="84"/>
      <c r="D52" s="84"/>
      <c r="E52" s="84"/>
      <c r="F52" s="84"/>
      <c r="G52" s="84"/>
      <c r="H52" s="84"/>
      <c r="I52" s="84"/>
      <c r="J52" s="84"/>
      <c r="K52" s="84"/>
    </row>
    <row r="53" spans="2:11" ht="18" customHeight="1" x14ac:dyDescent="0.25">
      <c r="B53" s="84"/>
      <c r="C53" s="84"/>
      <c r="D53" s="84"/>
      <c r="E53" s="84"/>
      <c r="F53" s="84"/>
      <c r="G53" s="84"/>
      <c r="H53" s="84"/>
      <c r="I53" s="84"/>
      <c r="J53" s="84"/>
      <c r="K53" s="84"/>
    </row>
    <row r="54" spans="2:11" ht="18" customHeight="1" x14ac:dyDescent="0.25">
      <c r="B54" s="84"/>
      <c r="C54" s="84"/>
      <c r="D54" s="84"/>
      <c r="E54" s="84"/>
      <c r="F54" s="84"/>
      <c r="G54" s="84"/>
      <c r="H54" s="84"/>
      <c r="I54" s="84"/>
      <c r="J54" s="84"/>
      <c r="K54" s="84"/>
    </row>
  </sheetData>
  <mergeCells count="1">
    <mergeCell ref="B46:K5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2:AO45"/>
  <sheetViews>
    <sheetView showRowColHeaders="0" zoomScale="90" zoomScaleNormal="90" workbookViewId="0">
      <selection activeCell="M36" sqref="M36"/>
    </sheetView>
  </sheetViews>
  <sheetFormatPr baseColWidth="10" defaultColWidth="11.42578125" defaultRowHeight="15" x14ac:dyDescent="0.25"/>
  <cols>
    <col min="1" max="1" width="5.7109375" style="1" customWidth="1"/>
    <col min="2" max="2" width="11.42578125" style="1"/>
    <col min="3" max="3" width="15.7109375" style="1" customWidth="1"/>
    <col min="4" max="4" width="13.28515625" style="1" customWidth="1"/>
    <col min="5" max="6" width="16.28515625" style="1" customWidth="1"/>
    <col min="7" max="7" width="18.5703125" style="1" customWidth="1"/>
    <col min="8" max="8" width="16" style="1" customWidth="1"/>
    <col min="9" max="9" width="18.7109375" style="1" customWidth="1"/>
    <col min="10" max="11" width="11.42578125" style="1"/>
    <col min="12" max="12" width="15.7109375" style="1" bestFit="1" customWidth="1"/>
    <col min="13" max="16384" width="11.42578125" style="1"/>
  </cols>
  <sheetData>
    <row r="2" spans="1:41" customFormat="1" ht="21" x14ac:dyDescent="0.35">
      <c r="A2" s="3"/>
      <c r="B2" s="4" t="s">
        <v>16</v>
      </c>
      <c r="C2" s="5"/>
      <c r="D2" s="6"/>
      <c r="E2" s="5"/>
      <c r="F2" s="6"/>
      <c r="G2" s="5"/>
      <c r="H2" s="6"/>
      <c r="I2" s="5"/>
      <c r="J2" s="6"/>
      <c r="K2" s="5"/>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5.75" x14ac:dyDescent="0.25">
      <c r="B3" s="8"/>
    </row>
    <row r="5" spans="1:41" ht="15.75" x14ac:dyDescent="0.25">
      <c r="B5" s="8" t="s">
        <v>19</v>
      </c>
    </row>
    <row r="32" spans="2:2" x14ac:dyDescent="0.25">
      <c r="B32" s="1" t="str">
        <f>'19.Datos (viejo)'!B35</f>
        <v>Fuente: Autoridad de Cuenca Matanza Riachuelo</v>
      </c>
    </row>
    <row r="33" spans="2:9" x14ac:dyDescent="0.25">
      <c r="B33" s="1" t="str">
        <f>'19.Datos (viejo)'!B36</f>
        <v>Actualizado a abril del 2021.</v>
      </c>
    </row>
    <row r="35" spans="2:9" ht="15" customHeight="1" x14ac:dyDescent="0.25">
      <c r="B35" s="86" t="s">
        <v>28</v>
      </c>
      <c r="C35" s="86"/>
      <c r="D35" s="86"/>
      <c r="E35" s="86"/>
      <c r="F35" s="86"/>
      <c r="G35" s="86"/>
      <c r="H35" s="86"/>
      <c r="I35" s="86"/>
    </row>
    <row r="36" spans="2:9" x14ac:dyDescent="0.25">
      <c r="B36" s="86"/>
      <c r="C36" s="86"/>
      <c r="D36" s="86"/>
      <c r="E36" s="86"/>
      <c r="F36" s="86"/>
      <c r="G36" s="86"/>
      <c r="H36" s="86"/>
      <c r="I36" s="86"/>
    </row>
    <row r="37" spans="2:9" x14ac:dyDescent="0.25">
      <c r="B37" s="86"/>
      <c r="C37" s="86"/>
      <c r="D37" s="86"/>
      <c r="E37" s="86"/>
      <c r="F37" s="86"/>
      <c r="G37" s="86"/>
      <c r="H37" s="86"/>
      <c r="I37" s="86"/>
    </row>
    <row r="38" spans="2:9" x14ac:dyDescent="0.25">
      <c r="B38" s="86"/>
      <c r="C38" s="86"/>
      <c r="D38" s="86"/>
      <c r="E38" s="86"/>
      <c r="F38" s="86"/>
      <c r="G38" s="86"/>
      <c r="H38" s="86"/>
      <c r="I38" s="86"/>
    </row>
    <row r="39" spans="2:9" x14ac:dyDescent="0.25">
      <c r="B39" s="86"/>
      <c r="C39" s="86"/>
      <c r="D39" s="86"/>
      <c r="E39" s="86"/>
      <c r="F39" s="86"/>
      <c r="G39" s="86"/>
      <c r="H39" s="86"/>
      <c r="I39" s="86"/>
    </row>
    <row r="40" spans="2:9" x14ac:dyDescent="0.25">
      <c r="B40" s="86"/>
      <c r="C40" s="86"/>
      <c r="D40" s="86"/>
      <c r="E40" s="86"/>
      <c r="F40" s="86"/>
      <c r="G40" s="86"/>
      <c r="H40" s="86"/>
      <c r="I40" s="86"/>
    </row>
    <row r="41" spans="2:9" x14ac:dyDescent="0.25">
      <c r="B41" s="86"/>
      <c r="C41" s="86"/>
      <c r="D41" s="86"/>
      <c r="E41" s="86"/>
      <c r="F41" s="86"/>
      <c r="G41" s="86"/>
      <c r="H41" s="86"/>
      <c r="I41" s="86"/>
    </row>
    <row r="42" spans="2:9" x14ac:dyDescent="0.25">
      <c r="B42" s="86"/>
      <c r="C42" s="86"/>
      <c r="D42" s="86"/>
      <c r="E42" s="86"/>
      <c r="F42" s="86"/>
      <c r="G42" s="86"/>
      <c r="H42" s="86"/>
      <c r="I42" s="86"/>
    </row>
    <row r="43" spans="2:9" x14ac:dyDescent="0.25">
      <c r="B43" s="86"/>
      <c r="C43" s="86"/>
      <c r="D43" s="86"/>
      <c r="E43" s="86"/>
      <c r="F43" s="86"/>
      <c r="G43" s="86"/>
      <c r="H43" s="86"/>
      <c r="I43" s="86"/>
    </row>
    <row r="44" spans="2:9" x14ac:dyDescent="0.25">
      <c r="B44" s="86"/>
      <c r="C44" s="86"/>
      <c r="D44" s="86"/>
      <c r="E44" s="86"/>
      <c r="F44" s="86"/>
      <c r="G44" s="86"/>
      <c r="H44" s="86"/>
      <c r="I44" s="86"/>
    </row>
    <row r="45" spans="2:9" x14ac:dyDescent="0.25">
      <c r="B45" s="86"/>
      <c r="C45" s="86"/>
      <c r="D45" s="86"/>
      <c r="E45" s="86"/>
      <c r="F45" s="86"/>
      <c r="G45" s="86"/>
      <c r="H45" s="86"/>
      <c r="I45" s="86"/>
    </row>
  </sheetData>
  <mergeCells count="1">
    <mergeCell ref="B35:I45"/>
  </mergeCells>
  <pageMargins left="0.7" right="0.7"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Información complementaria</vt:lpstr>
      <vt:lpstr>19.Datos (viejo)</vt:lpstr>
      <vt:lpstr>19.Anexo</vt:lpstr>
      <vt:lpstr>19.Datos (2)</vt:lpstr>
      <vt:lpstr>19.Gráfico borrador</vt:lpstr>
      <vt:lpstr>'19.Gráfico borrador'!Área_de_impresión</vt:lpstr>
    </vt:vector>
  </TitlesOfParts>
  <Company>Acumar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Verónica Oleinik</dc:creator>
  <cp:lastModifiedBy>Maria Jimena Jobe</cp:lastModifiedBy>
  <cp:lastPrinted>2017-04-25T18:47:59Z</cp:lastPrinted>
  <dcterms:created xsi:type="dcterms:W3CDTF">2017-03-15T15:12:39Z</dcterms:created>
  <dcterms:modified xsi:type="dcterms:W3CDTF">2025-05-09T18:00:34Z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a699e579-76cd-42d1-9ded-744789bddebd</vt:lpwstr>
  </property>
</Properties>
</file>