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obe\Downloads\"/>
    </mc:Choice>
  </mc:AlternateContent>
  <xr:revisionPtr revIDLastSave="0" documentId="13_ncr:1_{D48F29AD-58C1-4EFF-8BD9-CB7790E6B829}" xr6:coauthVersionLast="36" xr6:coauthVersionMax="36" xr10:uidLastSave="{00000000-0000-0000-0000-000000000000}"/>
  <bookViews>
    <workbookView xWindow="0" yWindow="0" windowWidth="28800" windowHeight="12225" xr2:uid="{D266842A-B3EF-4C45-B5F2-BEFB73878060}"/>
  </bookViews>
  <sheets>
    <sheet name="2024" sheetId="1" r:id="rId1"/>
    <sheet name="2025" sheetId="2" r:id="rId2"/>
  </sheets>
  <externalReferences>
    <externalReference r:id="rId3"/>
    <externalReference r:id="rId4"/>
  </externalReferences>
  <definedNames>
    <definedName name="ABCD">[1]Tablas!$D$2:$D$6</definedName>
    <definedName name="_xlnm.Print_Area" localSheetId="0">'2024'!$A$1:$E$39</definedName>
    <definedName name="_xlnm.Print_Area" localSheetId="1">'2025'!$A$1:$E$39</definedName>
    <definedName name="DGA">[2]Tablas!$C$2:$C$5</definedName>
    <definedName name="Dir_gral">[2]Tablas!$B$2:$B$2</definedName>
    <definedName name="Preexistencia">[2]Tablas!$C$13:$C$14</definedName>
    <definedName name="Tipo_de_Contrataciones">[2]Tablas!$B$13:$B$17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5" i="1"/>
  <c r="N4" i="1"/>
  <c r="L3" i="1"/>
  <c r="N3" i="1" s="1"/>
  <c r="I16" i="1" l="1"/>
  <c r="J3" i="1"/>
  <c r="I3" i="1"/>
  <c r="H49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G32" i="1"/>
  <c r="F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G16" i="1"/>
  <c r="F16" i="1"/>
  <c r="H14" i="1"/>
  <c r="H11" i="1"/>
  <c r="H16" i="1" l="1"/>
  <c r="H32" i="1"/>
  <c r="D12" i="1" l="1"/>
  <c r="D10" i="1" s="1"/>
  <c r="C12" i="1"/>
  <c r="C10" i="1" s="1"/>
  <c r="D32" i="1" l="1"/>
  <c r="C32" i="1"/>
  <c r="D16" i="1"/>
  <c r="C16" i="1"/>
  <c r="D3" i="1"/>
  <c r="C3" i="1"/>
</calcChain>
</file>

<file path=xl/sharedStrings.xml><?xml version="1.0" encoding="utf-8"?>
<sst xmlns="http://schemas.openxmlformats.org/spreadsheetml/2006/main" count="199" uniqueCount="58">
  <si>
    <t>Presupuesto</t>
  </si>
  <si>
    <t>%</t>
  </si>
  <si>
    <t>Devengado</t>
  </si>
  <si>
    <t>Denominación</t>
  </si>
  <si>
    <t>Unidad de Presidencia ( UP )</t>
  </si>
  <si>
    <t>Proyecto</t>
  </si>
  <si>
    <t>Gastos asociados a la Unidad Presidencia</t>
  </si>
  <si>
    <t>Gastos Dirección de Comunicación</t>
  </si>
  <si>
    <t>179</t>
  </si>
  <si>
    <t>Dirección General Administrativa ( DGA )</t>
  </si>
  <si>
    <t>Gastos asociados a la Dirección de Administración</t>
  </si>
  <si>
    <t>Dirección General Ambiental ( DGAmb )</t>
  </si>
  <si>
    <t>Espejo de agua</t>
  </si>
  <si>
    <t>Calidad  de agua</t>
  </si>
  <si>
    <t>Calidad de aire</t>
  </si>
  <si>
    <t>Proyectos de infraestructura</t>
  </si>
  <si>
    <t>Proyectos de Plan de Manejo Hídrico</t>
  </si>
  <si>
    <t>CIMCA</t>
  </si>
  <si>
    <t>Abordaje social de las relocalizaciones</t>
  </si>
  <si>
    <t>Empleo verde y desarrollo sostenible</t>
  </si>
  <si>
    <t>Aproximación diagnóstica en salud ambiental y epidemiologia ambiental</t>
  </si>
  <si>
    <t>Educación ambiental en el sistema educativo</t>
  </si>
  <si>
    <t>Abordajes estratégicos de problemáticas socio sanitarias educativo ambientales</t>
  </si>
  <si>
    <t>Intervención en emergencias de salud ambiental</t>
  </si>
  <si>
    <t>Educación para la salud y educación comunitaria ambiental</t>
  </si>
  <si>
    <t>Dirección General de Gestión Politica y Social ( DGGPyS )</t>
  </si>
  <si>
    <t>Fortalecimiento del parque informático</t>
  </si>
  <si>
    <t>Comisión de Participación Social</t>
  </si>
  <si>
    <t>Promoción de políticas de género y diversidades</t>
  </si>
  <si>
    <t>Gastos asociados a la Dirección General Administrativa</t>
  </si>
  <si>
    <t>Gastos en recursos humanos</t>
  </si>
  <si>
    <t>151 y 152</t>
  </si>
  <si>
    <t>Gastos asociados a la Dirección de Administración y Finanzas</t>
  </si>
  <si>
    <t>Gestión de reciclados</t>
  </si>
  <si>
    <t>Gestión de márgenes</t>
  </si>
  <si>
    <t xml:space="preserve">Gestión de impactos ambientales </t>
  </si>
  <si>
    <t>Gastos asociados a la Dirección General Ambiental</t>
  </si>
  <si>
    <t>Gestión de residuos</t>
  </si>
  <si>
    <t>Proyectos de fiscalización</t>
  </si>
  <si>
    <t>Proyectos de adecuación ambiental</t>
  </si>
  <si>
    <t>Laboratorio ambiental</t>
  </si>
  <si>
    <t>Soluciones habitacionales</t>
  </si>
  <si>
    <t>PRIMER TRIMESTRE 2024</t>
  </si>
  <si>
    <t>Áreas protegidas y pasivos ambientales </t>
  </si>
  <si>
    <t>Gastos asociados a la Dirección General de Gestión Política y Social</t>
  </si>
  <si>
    <t>Fortalecimiento comunitario</t>
  </si>
  <si>
    <t>Cultura y patrimonio</t>
  </si>
  <si>
    <t>Procesos articulatorios en salud y educación ambiental</t>
  </si>
  <si>
    <t>Red de laboratorios</t>
  </si>
  <si>
    <t>Promoción de la flora nativa de la Cuenca</t>
  </si>
  <si>
    <t>Formación interprofesional y educación permanente en salud</t>
  </si>
  <si>
    <t>Ordenamiento territorial</t>
  </si>
  <si>
    <t>CUARTO TRIMESTRE 2024</t>
  </si>
  <si>
    <t>TERCER TRIMESTRE 2024</t>
  </si>
  <si>
    <t>SEGUNDO TRIMESTRE 2024</t>
  </si>
  <si>
    <t>PRIMER SEMESTRE 2025</t>
  </si>
  <si>
    <t>TERCER TRIMESTRE 2025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</si>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</sst>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  <numFmt numFmtId="167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7" tint="0.59999389629810485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gradientFill degree="90">
        <stop position="0">
          <color theme="3" tint="0.80001220740379042"/>
        </stop>
        <stop position="1">
          <color theme="2" tint="-9.8025452436902985E-2"/>
        </stop>
      </gradientFill>
    </fill>
    <fill>
      <gradientFill degree="90">
        <stop position="0">
          <color theme="0" tint="-5.0965910824915313E-2"/>
        </stop>
        <stop position="1">
          <color theme="7" tint="0.80001220740379042"/>
        </stop>
      </gradient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3" fontId="3" fillId="4" borderId="1" xfId="4" applyNumberFormat="1" applyFont="1" applyFill="1" applyBorder="1" applyAlignment="1">
      <alignment horizontal="right" vertical="center"/>
    </xf>
    <xf numFmtId="3" fontId="6" fillId="2" borderId="0" xfId="3" applyNumberFormat="1" applyFont="1" applyFill="1" applyBorder="1" applyAlignment="1">
      <alignment horizontal="right" vertical="center"/>
    </xf>
    <xf numFmtId="9" fontId="6" fillId="2" borderId="0" xfId="1" applyFont="1" applyFill="1" applyBorder="1" applyAlignment="1">
      <alignment horizontal="center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0" fillId="0" borderId="0" xfId="0"/>
    <xf numFmtId="9" fontId="2" fillId="2" borderId="0" xfId="1" applyFont="1" applyFill="1" applyBorder="1" applyAlignment="1">
      <alignment horizontal="center" vertical="center"/>
    </xf>
    <xf numFmtId="9" fontId="7" fillId="4" borderId="1" xfId="1" applyFont="1" applyFill="1" applyBorder="1" applyAlignment="1">
      <alignment horizontal="center" vertical="center"/>
    </xf>
  </cellXfs>
  <cellStyles count="6">
    <cellStyle name="Millares 13" xfId="2" xr:uid="{D9189D85-87D1-4BE0-BA6D-7A87E0450F0D}"/>
    <cellStyle name="Millares 2" xfId="4" xr:uid="{632AE88B-6369-42EE-81F2-48442A7A1A76}"/>
    <cellStyle name="Millares 9" xfId="5" xr:uid="{CB623161-2226-4202-A195-DF3255E0F41B}"/>
    <cellStyle name="Moneda 2" xfId="3" xr:uid="{C8679729-4833-4D41-9033-03281D315CFD}"/>
    <cellStyle name="Normal" xfId="0" builtinId="0"/>
    <cellStyle name="Porcentaje" xfId="1" builtinId="5"/>
  </cellStyles>
  <dxfs count="142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enitez/Downloads/PRESUPUESTO%20POR%20IMPUTACION%20PRESUPUESTARIA%20PARA%20ANTOLIN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GA\Direccion%20de%20Finanzas\Coor-Presupuesto%20y%20Planificaci&#243;n%20Financiera\CARPETAS%20NUEVAS\PRESUPUESTO\2023\2.%20Recepcion%20de%20Info%20de%20las%20Areas\DGA\Resp%202%20-%20Pres%20Plur%20DLYSA%202023-2025_12.10.2022%20-%2024-10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GGPyS - Metas Físicas"/>
      <sheetName val="Dirección Gral"/>
      <sheetName val="174"/>
      <sheetName val="175"/>
      <sheetName val="176"/>
      <sheetName val="178"/>
      <sheetName val="179"/>
      <sheetName val="183"/>
      <sheetName val="184"/>
      <sheetName val="185"/>
      <sheetName val="186"/>
      <sheetName val="187"/>
      <sheetName val="188"/>
      <sheetName val="189"/>
      <sheetName val="191"/>
      <sheetName val="194"/>
      <sheetName val="195"/>
      <sheetName val="196"/>
      <sheetName val="197"/>
      <sheetName val="198"/>
      <sheetName val="Proyectos Nuevos"/>
      <sheetName val="Tab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D2" t="str">
            <v>13. Dirección de Fortalecimiento Comunitario e Institucional</v>
          </cell>
        </row>
        <row r="3">
          <cell r="D3" t="str">
            <v>14. Dirección de Salud y Educación Ambiental</v>
          </cell>
        </row>
        <row r="4">
          <cell r="D4" t="str">
            <v>15. Dirección de Ordenamiento Territorial</v>
          </cell>
        </row>
        <row r="5">
          <cell r="D5" t="str">
            <v>16. Dirección General de Gestión Política y Social</v>
          </cell>
        </row>
        <row r="6">
          <cell r="D6" t="str">
            <v>Proyectos Nuevos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152"/>
      <sheetName val="Tablas"/>
    </sheetNames>
    <sheetDataSet>
      <sheetData sheetId="0"/>
      <sheetData sheetId="1"/>
      <sheetData sheetId="2">
        <row r="2">
          <cell r="B2" t="str">
            <v>2. DIRECCIÓN GENERAL ADMINISTRATIVA</v>
          </cell>
          <cell r="C2" t="str">
            <v>04. Dirección General Administrativa</v>
          </cell>
        </row>
        <row r="3">
          <cell r="C3" t="str">
            <v>05. Dirección de Finanzas</v>
          </cell>
        </row>
        <row r="4">
          <cell r="C4" t="str">
            <v>06. Dirección de Logística y Servicios Auxiliares</v>
          </cell>
        </row>
        <row r="5">
          <cell r="C5" t="str">
            <v>07. Dirección de Recursos Humanos</v>
          </cell>
        </row>
        <row r="13">
          <cell r="B13" t="str">
            <v>1. Contratación - Orden de Compra -</v>
          </cell>
          <cell r="C13" t="str">
            <v>PREEXISTENTE</v>
          </cell>
        </row>
        <row r="14">
          <cell r="B14" t="str">
            <v>2. Convenio</v>
          </cell>
          <cell r="C14" t="str">
            <v>NUEVO</v>
          </cell>
        </row>
        <row r="15">
          <cell r="B15" t="str">
            <v>3. Fondo Rotatorio</v>
          </cell>
        </row>
        <row r="16">
          <cell r="B16" t="str">
            <v>4. Caja Chica</v>
          </cell>
        </row>
        <row r="17">
          <cell r="B17" t="str">
            <v>5. No determinado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5764-0D5A-48D9-AD14-092ED984D6C1}">
  <sheetPr>
    <tabColor theme="9" tint="0.39997558519241921"/>
    <pageSetUpPr fitToPage="1"/>
  </sheetPr>
  <dimension ref="A1:P49"/>
  <sheetViews>
    <sheetView showGridLines="0" showRowColHeaders="0" tabSelected="1" zoomScale="80" zoomScaleNormal="80" workbookViewId="0"/>
  </sheetViews>
  <sheetFormatPr baseColWidth="10" defaultRowHeight="15" x14ac:dyDescent="0.25"/>
  <cols>
    <col min="1" max="1" width="10.7109375" bestFit="1" customWidth="1"/>
    <col min="2" max="2" width="80.85546875" customWidth="1"/>
    <col min="3" max="4" width="20.7109375" customWidth="1"/>
    <col min="5" max="5" width="10.7109375" customWidth="1"/>
    <col min="6" max="7" width="20.7109375" customWidth="1"/>
    <col min="8" max="8" width="10.7109375" customWidth="1"/>
    <col min="9" max="10" width="20.7109375" customWidth="1"/>
    <col min="11" max="11" width="10.7109375" customWidth="1"/>
    <col min="12" max="13" width="20.7109375" customWidth="1"/>
    <col min="14" max="14" width="10.7109375" customWidth="1"/>
  </cols>
  <sheetData>
    <row r="1" spans="1:16" ht="19.899999999999999" customHeight="1" x14ac:dyDescent="0.25">
      <c r="C1" s="13" t="s">
        <v>42</v>
      </c>
      <c r="D1" s="13"/>
      <c r="E1" s="13"/>
      <c r="F1" s="13" t="s">
        <v>54</v>
      </c>
      <c r="G1" s="13"/>
      <c r="H1" s="13"/>
      <c r="I1" s="13" t="s">
        <v>53</v>
      </c>
      <c r="J1" s="13"/>
      <c r="K1" s="13"/>
      <c r="L1" s="13" t="s">
        <v>52</v>
      </c>
      <c r="M1" s="13"/>
      <c r="N1" s="13"/>
    </row>
    <row r="2" spans="1:16" s="2" customFormat="1" ht="19.899999999999999" customHeight="1" x14ac:dyDescent="0.25">
      <c r="A2" s="14" t="s">
        <v>4</v>
      </c>
      <c r="B2" s="14"/>
      <c r="C2" s="5" t="s">
        <v>0</v>
      </c>
      <c r="D2" s="5" t="s">
        <v>2</v>
      </c>
      <c r="E2" s="5" t="s">
        <v>1</v>
      </c>
      <c r="F2" s="5" t="s">
        <v>0</v>
      </c>
      <c r="G2" s="5" t="s">
        <v>2</v>
      </c>
      <c r="H2" s="5" t="s">
        <v>1</v>
      </c>
      <c r="I2" s="5" t="s">
        <v>0</v>
      </c>
      <c r="J2" s="5" t="s">
        <v>2</v>
      </c>
      <c r="K2" s="5" t="s">
        <v>1</v>
      </c>
      <c r="L2" s="5" t="s">
        <v>0</v>
      </c>
      <c r="M2" s="5" t="s">
        <v>2</v>
      </c>
      <c r="N2" s="5" t="s">
        <v>1</v>
      </c>
    </row>
    <row r="3" spans="1:16" s="2" customFormat="1" ht="19.899999999999999" customHeight="1" x14ac:dyDescent="0.25">
      <c r="A3" s="1" t="s">
        <v>5</v>
      </c>
      <c r="B3" s="1" t="s">
        <v>3</v>
      </c>
      <c r="C3" s="10">
        <f>SUM(C4:C8)</f>
        <v>715096900</v>
      </c>
      <c r="D3" s="10">
        <f>SUM(D4:D8)</f>
        <v>2425789.4399999999</v>
      </c>
      <c r="E3" s="11">
        <v>3.3922527702189729E-3</v>
      </c>
      <c r="F3" s="10">
        <v>715096900</v>
      </c>
      <c r="G3" s="10">
        <v>129353056.32999998</v>
      </c>
      <c r="H3" s="12">
        <v>0.18088885062989363</v>
      </c>
      <c r="I3" s="10">
        <f>SUM(I4:I8)</f>
        <v>715096900</v>
      </c>
      <c r="J3" s="10">
        <f>SUM(J4:J8)</f>
        <v>316771338.27999997</v>
      </c>
      <c r="K3" s="16">
        <v>0.44297680255640876</v>
      </c>
      <c r="L3" s="10">
        <f>SUM(L4:L8)</f>
        <v>1301600000</v>
      </c>
      <c r="M3" s="10">
        <v>723055261.59000015</v>
      </c>
      <c r="N3" s="16">
        <f t="shared" ref="N3:N6" si="0">+M3/L3</f>
        <v>0.55551264719575921</v>
      </c>
    </row>
    <row r="4" spans="1:16" s="2" customFormat="1" ht="19.899999999999999" customHeight="1" x14ac:dyDescent="0.25">
      <c r="A4" s="3">
        <v>146</v>
      </c>
      <c r="B4" s="7" t="s">
        <v>6</v>
      </c>
      <c r="C4" s="9">
        <v>20146700</v>
      </c>
      <c r="D4" s="9">
        <v>1768449.44</v>
      </c>
      <c r="E4" s="4">
        <v>8.7778615852720288E-2</v>
      </c>
      <c r="F4" s="9">
        <v>20146700</v>
      </c>
      <c r="G4" s="9">
        <v>11263620.689999999</v>
      </c>
      <c r="H4" s="4">
        <v>0.55908018136965354</v>
      </c>
      <c r="I4" s="9">
        <v>20146700</v>
      </c>
      <c r="J4" s="9">
        <v>15377103.23</v>
      </c>
      <c r="K4" s="4">
        <v>0.76325667379769391</v>
      </c>
      <c r="L4" s="9">
        <v>67300000</v>
      </c>
      <c r="M4" s="9">
        <v>22932601.690000001</v>
      </c>
      <c r="N4" s="4">
        <f>+M4/L4</f>
        <v>0.34075188246656762</v>
      </c>
      <c r="P4" s="8"/>
    </row>
    <row r="5" spans="1:16" s="2" customFormat="1" ht="19.899999999999999" customHeight="1" x14ac:dyDescent="0.25">
      <c r="A5" s="3">
        <v>147</v>
      </c>
      <c r="B5" s="7" t="s">
        <v>7</v>
      </c>
      <c r="C5" s="9">
        <v>51358500</v>
      </c>
      <c r="D5" s="9">
        <v>657340</v>
      </c>
      <c r="E5" s="4">
        <v>1.2799049816486073E-2</v>
      </c>
      <c r="F5" s="9">
        <v>51358500</v>
      </c>
      <c r="G5" s="9">
        <v>2714900</v>
      </c>
      <c r="H5" s="4">
        <v>5.2861746351626313E-2</v>
      </c>
      <c r="I5" s="9">
        <v>51358500</v>
      </c>
      <c r="J5" s="9">
        <v>11187050</v>
      </c>
      <c r="K5" s="4">
        <v>0.21782275572690013</v>
      </c>
      <c r="L5" s="9">
        <v>24300000</v>
      </c>
      <c r="M5" s="9">
        <v>17803000</v>
      </c>
      <c r="N5" s="4">
        <f t="shared" si="0"/>
        <v>0.73263374485596711</v>
      </c>
    </row>
    <row r="6" spans="1:16" s="2" customFormat="1" ht="19.899999999999999" customHeight="1" x14ac:dyDescent="0.25">
      <c r="A6" s="3">
        <v>148</v>
      </c>
      <c r="B6" s="7" t="s">
        <v>26</v>
      </c>
      <c r="C6" s="9">
        <v>639311000</v>
      </c>
      <c r="D6" s="9">
        <v>0</v>
      </c>
      <c r="E6" s="4">
        <v>0</v>
      </c>
      <c r="F6" s="9">
        <v>639311000</v>
      </c>
      <c r="G6" s="9">
        <v>115374535.63999999</v>
      </c>
      <c r="H6" s="4">
        <v>0.18046699593781429</v>
      </c>
      <c r="I6" s="9">
        <v>639311000</v>
      </c>
      <c r="J6" s="9">
        <v>290207185.04999995</v>
      </c>
      <c r="K6" s="4">
        <v>0.45393741864288267</v>
      </c>
      <c r="L6" s="9">
        <v>1210000000</v>
      </c>
      <c r="M6" s="9">
        <v>682319659.9000001</v>
      </c>
      <c r="N6" s="4">
        <f t="shared" si="0"/>
        <v>0.56390054537190093</v>
      </c>
    </row>
    <row r="7" spans="1:16" s="2" customFormat="1" ht="19.899999999999999" customHeight="1" x14ac:dyDescent="0.25">
      <c r="A7" s="3" t="s">
        <v>8</v>
      </c>
      <c r="B7" s="7" t="s">
        <v>27</v>
      </c>
      <c r="C7" s="9">
        <v>3336700</v>
      </c>
      <c r="D7" s="9">
        <v>0</v>
      </c>
      <c r="E7" s="4">
        <v>0</v>
      </c>
      <c r="F7" s="9">
        <v>3336700</v>
      </c>
      <c r="G7" s="9">
        <v>0</v>
      </c>
      <c r="H7" s="4">
        <v>0</v>
      </c>
      <c r="I7" s="9">
        <v>3336700</v>
      </c>
      <c r="J7" s="9">
        <v>0</v>
      </c>
      <c r="K7" s="4">
        <v>0</v>
      </c>
      <c r="L7" s="9">
        <v>0</v>
      </c>
      <c r="M7" s="9">
        <v>0</v>
      </c>
      <c r="N7" s="4">
        <v>0</v>
      </c>
    </row>
    <row r="8" spans="1:16" s="2" customFormat="1" ht="19.899999999999999" customHeight="1" x14ac:dyDescent="0.25">
      <c r="A8" s="3">
        <v>192</v>
      </c>
      <c r="B8" s="7" t="s">
        <v>28</v>
      </c>
      <c r="C8" s="9">
        <v>944000</v>
      </c>
      <c r="D8" s="9">
        <v>0</v>
      </c>
      <c r="E8" s="4">
        <v>0</v>
      </c>
      <c r="F8" s="9">
        <v>944000</v>
      </c>
      <c r="G8" s="9">
        <v>0</v>
      </c>
      <c r="H8" s="4">
        <v>0</v>
      </c>
      <c r="I8" s="9">
        <v>944000</v>
      </c>
      <c r="J8" s="9">
        <v>0</v>
      </c>
      <c r="K8" s="4">
        <v>0</v>
      </c>
      <c r="L8" s="9">
        <v>0</v>
      </c>
      <c r="M8" s="9">
        <v>0</v>
      </c>
      <c r="N8" s="4">
        <v>0</v>
      </c>
    </row>
    <row r="9" spans="1:16" s="2" customFormat="1" ht="19.899999999999999" customHeight="1" x14ac:dyDescent="0.25">
      <c r="A9" s="14" t="s">
        <v>9</v>
      </c>
      <c r="B9" s="14"/>
      <c r="C9" s="5" t="s">
        <v>0</v>
      </c>
      <c r="D9" s="5" t="s">
        <v>2</v>
      </c>
      <c r="E9" s="5" t="s">
        <v>1</v>
      </c>
      <c r="F9" s="5" t="s">
        <v>0</v>
      </c>
      <c r="G9" s="5" t="s">
        <v>2</v>
      </c>
      <c r="H9" s="5" t="s">
        <v>1</v>
      </c>
      <c r="I9" s="5" t="s">
        <v>0</v>
      </c>
      <c r="J9" s="5" t="s">
        <v>2</v>
      </c>
      <c r="K9" s="5" t="s">
        <v>1</v>
      </c>
      <c r="L9" s="5" t="s">
        <v>0</v>
      </c>
      <c r="M9" s="5" t="s">
        <v>2</v>
      </c>
      <c r="N9" s="5" t="s">
        <v>1</v>
      </c>
    </row>
    <row r="10" spans="1:16" s="2" customFormat="1" ht="19.899999999999999" customHeight="1" x14ac:dyDescent="0.25">
      <c r="A10" s="1" t="s">
        <v>5</v>
      </c>
      <c r="B10" s="1" t="s">
        <v>3</v>
      </c>
      <c r="C10" s="10">
        <f>C11+C12+C14</f>
        <v>13098489200</v>
      </c>
      <c r="D10" s="10">
        <f>+D11+D12+D14</f>
        <v>4203550173.400001</v>
      </c>
      <c r="E10" s="11">
        <v>0.32091870361659736</v>
      </c>
      <c r="F10" s="10">
        <v>14937145601</v>
      </c>
      <c r="G10" s="10">
        <v>10855986725.200001</v>
      </c>
      <c r="H10" s="11">
        <v>0.72677786072281592</v>
      </c>
      <c r="I10" s="10">
        <v>21857823101</v>
      </c>
      <c r="J10" s="10">
        <v>17149394708.610001</v>
      </c>
      <c r="K10" s="11">
        <v>0.78458841163489024</v>
      </c>
      <c r="L10" s="10">
        <v>28977000000</v>
      </c>
      <c r="M10" s="10">
        <v>25396302352.110004</v>
      </c>
      <c r="N10" s="11">
        <v>0.87642966325396021</v>
      </c>
    </row>
    <row r="11" spans="1:16" s="2" customFormat="1" ht="19.899999999999999" customHeight="1" x14ac:dyDescent="0.25">
      <c r="A11" s="3">
        <v>150</v>
      </c>
      <c r="B11" s="7" t="s">
        <v>29</v>
      </c>
      <c r="C11" s="9">
        <v>5119400</v>
      </c>
      <c r="D11" s="9">
        <v>262147.83999999997</v>
      </c>
      <c r="E11" s="4">
        <v>5.1206750791108327E-2</v>
      </c>
      <c r="F11" s="9">
        <v>5119400</v>
      </c>
      <c r="G11" s="9">
        <v>500659.33999999997</v>
      </c>
      <c r="H11" s="4">
        <f>+G11/F11</f>
        <v>9.7796487869672225E-2</v>
      </c>
      <c r="I11" s="9">
        <v>5119400</v>
      </c>
      <c r="J11" s="9">
        <v>5455520.75</v>
      </c>
      <c r="K11" s="4">
        <v>1.0656562780794625</v>
      </c>
      <c r="L11" s="9">
        <v>112000000</v>
      </c>
      <c r="M11" s="9">
        <v>65953496.939999998</v>
      </c>
      <c r="N11" s="4">
        <v>0.58887050839285715</v>
      </c>
    </row>
    <row r="12" spans="1:16" s="2" customFormat="1" ht="19.899999999999999" customHeight="1" x14ac:dyDescent="0.25">
      <c r="A12" s="3" t="s">
        <v>31</v>
      </c>
      <c r="B12" s="7" t="s">
        <v>32</v>
      </c>
      <c r="C12" s="9">
        <f>87000000+C13</f>
        <v>1093369800</v>
      </c>
      <c r="D12" s="9">
        <f>20359884.23+D13</f>
        <v>221651180.55999997</v>
      </c>
      <c r="E12" s="4">
        <v>0.20272297680000001</v>
      </c>
      <c r="F12" s="9">
        <v>1093469800</v>
      </c>
      <c r="G12" s="9">
        <v>650806366.39999986</v>
      </c>
      <c r="H12" s="4">
        <v>0.59</v>
      </c>
      <c r="I12" s="9">
        <v>1093369800</v>
      </c>
      <c r="J12" s="9">
        <v>1138019589.1400001</v>
      </c>
      <c r="K12" s="4">
        <v>1.04</v>
      </c>
      <c r="L12" s="9">
        <v>2865000000</v>
      </c>
      <c r="M12" s="9">
        <v>1869081576.76</v>
      </c>
      <c r="N12" s="4">
        <v>0.65</v>
      </c>
    </row>
    <row r="13" spans="1:16" s="2" customFormat="1" ht="19.899999999999999" hidden="1" customHeight="1" x14ac:dyDescent="0.25">
      <c r="A13" s="3">
        <v>152</v>
      </c>
      <c r="B13" s="7" t="s">
        <v>10</v>
      </c>
      <c r="C13" s="9">
        <v>1006369800</v>
      </c>
      <c r="D13" s="9">
        <v>201291296.32999998</v>
      </c>
      <c r="E13" s="4">
        <v>0.20001722660000329</v>
      </c>
      <c r="F13" s="9"/>
      <c r="G13" s="9"/>
      <c r="H13" s="4"/>
      <c r="I13" s="9"/>
      <c r="J13" s="9"/>
      <c r="K13" s="4"/>
      <c r="L13" s="9"/>
      <c r="M13" s="9"/>
      <c r="N13" s="4"/>
    </row>
    <row r="14" spans="1:16" s="2" customFormat="1" ht="19.899999999999999" customHeight="1" x14ac:dyDescent="0.25">
      <c r="A14" s="3">
        <v>153</v>
      </c>
      <c r="B14" s="7" t="s">
        <v>30</v>
      </c>
      <c r="C14" s="9">
        <v>12000000000</v>
      </c>
      <c r="D14" s="9">
        <v>3981636845.000001</v>
      </c>
      <c r="E14" s="4">
        <v>0.33180307038901646</v>
      </c>
      <c r="F14" s="9">
        <v>13838556401</v>
      </c>
      <c r="G14" s="9">
        <v>10204679699.460001</v>
      </c>
      <c r="H14" s="4">
        <f t="shared" ref="H14" si="1">+G14/F14</f>
        <v>0.73740926464862999</v>
      </c>
      <c r="I14" s="9">
        <v>20759333901</v>
      </c>
      <c r="J14" s="9">
        <v>16005919598.720001</v>
      </c>
      <c r="K14" s="4">
        <v>0.77102279268936358</v>
      </c>
      <c r="L14" s="9">
        <v>26000000000</v>
      </c>
      <c r="M14" s="9">
        <v>23461267278.410004</v>
      </c>
      <c r="N14" s="4">
        <v>0.90235643378500019</v>
      </c>
    </row>
    <row r="15" spans="1:16" s="2" customFormat="1" ht="19.899999999999999" customHeight="1" x14ac:dyDescent="0.25">
      <c r="A15" s="14" t="s">
        <v>11</v>
      </c>
      <c r="B15" s="14"/>
      <c r="C15" s="5" t="s">
        <v>0</v>
      </c>
      <c r="D15" s="5" t="s">
        <v>2</v>
      </c>
      <c r="E15" s="5" t="s">
        <v>1</v>
      </c>
      <c r="F15" s="5" t="s">
        <v>0</v>
      </c>
      <c r="G15" s="5" t="s">
        <v>2</v>
      </c>
      <c r="H15" s="5" t="s">
        <v>1</v>
      </c>
      <c r="I15" s="5" t="s">
        <v>0</v>
      </c>
      <c r="J15" s="5" t="s">
        <v>2</v>
      </c>
      <c r="K15" s="5" t="s">
        <v>1</v>
      </c>
      <c r="L15" s="5" t="s">
        <v>0</v>
      </c>
      <c r="M15" s="5" t="s">
        <v>2</v>
      </c>
      <c r="N15" s="5" t="s">
        <v>1</v>
      </c>
    </row>
    <row r="16" spans="1:16" s="2" customFormat="1" ht="19.899999999999999" customHeight="1" x14ac:dyDescent="0.25">
      <c r="A16" s="1" t="s">
        <v>5</v>
      </c>
      <c r="B16" s="1" t="s">
        <v>3</v>
      </c>
      <c r="C16" s="10">
        <f>SUM(C17:C30)</f>
        <v>8759284600</v>
      </c>
      <c r="D16" s="10">
        <f>SUM(D17:D30)</f>
        <v>63087071.519999996</v>
      </c>
      <c r="E16" s="11">
        <v>7.2023086816930225E-3</v>
      </c>
      <c r="F16" s="10">
        <f>SUM(F17:F30)</f>
        <v>6920728200</v>
      </c>
      <c r="G16" s="10">
        <f>SUM(G17:G30)</f>
        <v>1873623522.7</v>
      </c>
      <c r="H16" s="11">
        <f>+G16/F16</f>
        <v>0.27072635545779705</v>
      </c>
      <c r="I16" s="10">
        <f>SUM(I17:I30)</f>
        <v>8455541392.7699995</v>
      </c>
      <c r="J16" s="10">
        <v>4767639643.289999</v>
      </c>
      <c r="K16" s="11">
        <v>0.56000000000000005</v>
      </c>
      <c r="L16" s="10">
        <v>18366374406.640961</v>
      </c>
      <c r="M16" s="10">
        <v>7227034557.250001</v>
      </c>
      <c r="N16" s="11">
        <v>0.39349271648501466</v>
      </c>
    </row>
    <row r="17" spans="1:14" s="2" customFormat="1" ht="19.899999999999999" customHeight="1" x14ac:dyDescent="0.25">
      <c r="A17" s="3">
        <v>156</v>
      </c>
      <c r="B17" s="7" t="s">
        <v>33</v>
      </c>
      <c r="C17" s="9">
        <v>29550100</v>
      </c>
      <c r="D17" s="9">
        <v>0</v>
      </c>
      <c r="E17" s="4">
        <v>0</v>
      </c>
      <c r="F17" s="9">
        <v>29550100</v>
      </c>
      <c r="G17" s="9">
        <v>2077812</v>
      </c>
      <c r="H17" s="4">
        <f>+G17/F17</f>
        <v>7.0314888951306428E-2</v>
      </c>
      <c r="I17" s="9">
        <v>29550100</v>
      </c>
      <c r="J17" s="9">
        <v>2077812</v>
      </c>
      <c r="K17" s="4">
        <v>7.0314888951306428E-2</v>
      </c>
      <c r="L17" s="9">
        <v>0</v>
      </c>
      <c r="M17" s="9">
        <v>0</v>
      </c>
      <c r="N17" s="4">
        <v>0</v>
      </c>
    </row>
    <row r="18" spans="1:14" s="2" customFormat="1" ht="19.899999999999999" customHeight="1" x14ac:dyDescent="0.25">
      <c r="A18" s="3">
        <v>157</v>
      </c>
      <c r="B18" s="7" t="s">
        <v>34</v>
      </c>
      <c r="C18" s="9">
        <v>867934800</v>
      </c>
      <c r="D18" s="9">
        <v>0</v>
      </c>
      <c r="E18" s="4">
        <v>0</v>
      </c>
      <c r="F18" s="9">
        <v>867934800</v>
      </c>
      <c r="G18" s="9">
        <v>3144900</v>
      </c>
      <c r="H18" s="4">
        <f t="shared" ref="H18:H30" si="2">+G18/F18</f>
        <v>3.6234288566376182E-3</v>
      </c>
      <c r="I18" s="9">
        <v>887428989</v>
      </c>
      <c r="J18" s="9">
        <v>21222861</v>
      </c>
      <c r="K18" s="4">
        <v>2.3914996313017672E-2</v>
      </c>
      <c r="L18" s="9">
        <v>467350000</v>
      </c>
      <c r="M18" s="9">
        <v>151511295</v>
      </c>
      <c r="N18" s="4">
        <v>0.32419235048678718</v>
      </c>
    </row>
    <row r="19" spans="1:14" s="2" customFormat="1" ht="19.899999999999999" customHeight="1" x14ac:dyDescent="0.25">
      <c r="A19" s="3">
        <v>159</v>
      </c>
      <c r="B19" s="7" t="s">
        <v>12</v>
      </c>
      <c r="C19" s="9">
        <v>538804500</v>
      </c>
      <c r="D19" s="9">
        <v>0</v>
      </c>
      <c r="E19" s="4">
        <v>0</v>
      </c>
      <c r="F19" s="9">
        <v>538804500</v>
      </c>
      <c r="G19" s="9">
        <v>241529163.14999998</v>
      </c>
      <c r="H19" s="4">
        <f t="shared" si="2"/>
        <v>0.44826864502802033</v>
      </c>
      <c r="I19" s="9">
        <v>1513436408.3899999</v>
      </c>
      <c r="J19" s="9">
        <v>944262053.01000011</v>
      </c>
      <c r="K19" s="4">
        <v>0.62391921310688581</v>
      </c>
      <c r="L19" s="9">
        <v>2400000000</v>
      </c>
      <c r="M19" s="9">
        <v>1409072326.4900002</v>
      </c>
      <c r="N19" s="4">
        <v>0.58711346937083342</v>
      </c>
    </row>
    <row r="20" spans="1:14" s="2" customFormat="1" ht="19.899999999999999" customHeight="1" x14ac:dyDescent="0.25">
      <c r="A20" s="3">
        <v>160</v>
      </c>
      <c r="B20" s="7" t="s">
        <v>13</v>
      </c>
      <c r="C20" s="9">
        <v>234590700</v>
      </c>
      <c r="D20" s="9">
        <v>66773.03</v>
      </c>
      <c r="E20" s="4">
        <v>2.8463630484925446E-4</v>
      </c>
      <c r="F20" s="9">
        <v>234590700</v>
      </c>
      <c r="G20" s="9">
        <v>16934324.039999999</v>
      </c>
      <c r="H20" s="4">
        <f t="shared" si="2"/>
        <v>7.2186681057688981E-2</v>
      </c>
      <c r="I20" s="9">
        <v>234590700</v>
      </c>
      <c r="J20" s="9">
        <v>23020940.210000001</v>
      </c>
      <c r="K20" s="4">
        <v>9.8132365051129475E-2</v>
      </c>
      <c r="L20" s="9">
        <v>71000000</v>
      </c>
      <c r="M20" s="9">
        <v>23078739.379999999</v>
      </c>
      <c r="N20" s="4">
        <v>0.32505266732394367</v>
      </c>
    </row>
    <row r="21" spans="1:14" s="2" customFormat="1" ht="19.899999999999999" customHeight="1" x14ac:dyDescent="0.25">
      <c r="A21" s="3">
        <v>161</v>
      </c>
      <c r="B21" s="7" t="s">
        <v>14</v>
      </c>
      <c r="C21" s="9">
        <v>446270800</v>
      </c>
      <c r="D21" s="9">
        <v>0</v>
      </c>
      <c r="E21" s="4">
        <v>0</v>
      </c>
      <c r="F21" s="9">
        <v>446270800</v>
      </c>
      <c r="G21" s="9">
        <v>66289745.429999992</v>
      </c>
      <c r="H21" s="4">
        <f t="shared" si="2"/>
        <v>0.14854152552665331</v>
      </c>
      <c r="I21" s="9">
        <v>461763010.56</v>
      </c>
      <c r="J21" s="9">
        <v>161537843.28</v>
      </c>
      <c r="K21" s="4">
        <v>0.34982846088970199</v>
      </c>
      <c r="L21" s="9">
        <v>490000000</v>
      </c>
      <c r="M21" s="9">
        <v>161537843.28</v>
      </c>
      <c r="N21" s="4">
        <v>0.32966906791836736</v>
      </c>
    </row>
    <row r="22" spans="1:14" s="2" customFormat="1" ht="19.899999999999999" customHeight="1" x14ac:dyDescent="0.25">
      <c r="A22" s="3">
        <v>162</v>
      </c>
      <c r="B22" s="7" t="s">
        <v>15</v>
      </c>
      <c r="C22" s="9">
        <v>388111600</v>
      </c>
      <c r="D22" s="9">
        <v>0</v>
      </c>
      <c r="E22" s="4">
        <v>0</v>
      </c>
      <c r="F22" s="9">
        <v>74837850.640000001</v>
      </c>
      <c r="G22" s="9">
        <v>0</v>
      </c>
      <c r="H22" s="4">
        <f t="shared" si="2"/>
        <v>0</v>
      </c>
      <c r="I22" s="9">
        <v>374837850.63999999</v>
      </c>
      <c r="J22" s="9">
        <v>220583052.33000001</v>
      </c>
      <c r="K22" s="4">
        <v>0.58847592886731004</v>
      </c>
      <c r="L22" s="9">
        <v>641305406.64096069</v>
      </c>
      <c r="M22" s="9">
        <v>358460916.98000002</v>
      </c>
      <c r="N22" s="4">
        <v>0.55895508328481447</v>
      </c>
    </row>
    <row r="23" spans="1:14" s="2" customFormat="1" ht="19.899999999999999" customHeight="1" x14ac:dyDescent="0.25">
      <c r="A23" s="3">
        <v>163</v>
      </c>
      <c r="B23" s="7" t="s">
        <v>16</v>
      </c>
      <c r="C23" s="9">
        <v>1838556400</v>
      </c>
      <c r="D23" s="9">
        <v>0</v>
      </c>
      <c r="E23" s="4">
        <v>0</v>
      </c>
      <c r="F23" s="9">
        <v>313273749.36000001</v>
      </c>
      <c r="G23" s="9">
        <v>197138734.44000006</v>
      </c>
      <c r="H23" s="4">
        <f t="shared" si="2"/>
        <v>0.62928583975753793</v>
      </c>
      <c r="I23" s="9">
        <v>538468634.18000007</v>
      </c>
      <c r="J23" s="9">
        <v>530125183.32000005</v>
      </c>
      <c r="K23" s="4">
        <v>0.98450522401791196</v>
      </c>
      <c r="L23" s="9">
        <v>1350000000</v>
      </c>
      <c r="M23" s="9">
        <v>715078119.72000003</v>
      </c>
      <c r="N23" s="4">
        <v>0.52968749608888888</v>
      </c>
    </row>
    <row r="24" spans="1:14" s="2" customFormat="1" ht="19.899999999999999" customHeight="1" x14ac:dyDescent="0.25">
      <c r="A24" s="3">
        <v>164</v>
      </c>
      <c r="B24" s="7" t="s">
        <v>35</v>
      </c>
      <c r="C24" s="9">
        <v>78168700</v>
      </c>
      <c r="D24" s="9">
        <v>0</v>
      </c>
      <c r="E24" s="4">
        <v>0</v>
      </c>
      <c r="F24" s="9">
        <v>78168700</v>
      </c>
      <c r="G24" s="9">
        <v>0</v>
      </c>
      <c r="H24" s="4">
        <f t="shared" si="2"/>
        <v>0</v>
      </c>
      <c r="I24" s="9">
        <v>78168700</v>
      </c>
      <c r="J24" s="9">
        <v>1440000</v>
      </c>
      <c r="K24" s="4">
        <v>1.8421695640326627E-2</v>
      </c>
      <c r="L24" s="9">
        <v>5310000</v>
      </c>
      <c r="M24" s="9">
        <v>3722832</v>
      </c>
      <c r="N24" s="4">
        <v>0.7010983050847458</v>
      </c>
    </row>
    <row r="25" spans="1:14" s="2" customFormat="1" ht="19.899999999999999" customHeight="1" x14ac:dyDescent="0.25">
      <c r="A25" s="3">
        <v>177</v>
      </c>
      <c r="B25" s="7" t="s">
        <v>36</v>
      </c>
      <c r="C25" s="9">
        <v>26614700</v>
      </c>
      <c r="D25" s="9">
        <v>95010.87000000001</v>
      </c>
      <c r="E25" s="4">
        <v>3.5698643982460822E-3</v>
      </c>
      <c r="F25" s="9">
        <v>26614700</v>
      </c>
      <c r="G25" s="9">
        <v>5544693.79</v>
      </c>
      <c r="H25" s="4">
        <f t="shared" si="2"/>
        <v>0.20833200411802499</v>
      </c>
      <c r="I25" s="9">
        <v>26614700</v>
      </c>
      <c r="J25" s="9">
        <v>22080771.200000003</v>
      </c>
      <c r="K25" s="4">
        <v>0.82964569204236771</v>
      </c>
      <c r="L25" s="9">
        <v>37700000</v>
      </c>
      <c r="M25" s="9">
        <v>28631660.110000003</v>
      </c>
      <c r="N25" s="4">
        <v>0.75946048037135283</v>
      </c>
    </row>
    <row r="26" spans="1:14" s="2" customFormat="1" ht="19.899999999999999" customHeight="1" x14ac:dyDescent="0.25">
      <c r="A26" s="3">
        <v>180</v>
      </c>
      <c r="B26" s="7" t="s">
        <v>37</v>
      </c>
      <c r="C26" s="9">
        <v>3965605300</v>
      </c>
      <c r="D26" s="9">
        <v>62925287.619999997</v>
      </c>
      <c r="E26" s="4">
        <v>1.5867763647582373E-2</v>
      </c>
      <c r="F26" s="9">
        <v>3965605300</v>
      </c>
      <c r="G26" s="9">
        <v>1340882728.3800001</v>
      </c>
      <c r="H26" s="4">
        <f t="shared" si="2"/>
        <v>0.33812813604520858</v>
      </c>
      <c r="I26" s="9">
        <v>3965605300</v>
      </c>
      <c r="J26" s="9">
        <v>2841011911.5399995</v>
      </c>
      <c r="K26" s="4">
        <v>0.71641318200275739</v>
      </c>
      <c r="L26" s="9">
        <v>12900000000</v>
      </c>
      <c r="M26" s="9">
        <v>4372455053.3400002</v>
      </c>
      <c r="N26" s="4">
        <v>0.33895000413488374</v>
      </c>
    </row>
    <row r="27" spans="1:14" s="2" customFormat="1" ht="19.899999999999999" customHeight="1" x14ac:dyDescent="0.25">
      <c r="A27" s="3">
        <v>181</v>
      </c>
      <c r="B27" s="7" t="s">
        <v>38</v>
      </c>
      <c r="C27" s="9">
        <v>70000000</v>
      </c>
      <c r="D27" s="9">
        <v>0</v>
      </c>
      <c r="E27" s="4">
        <v>0</v>
      </c>
      <c r="F27" s="9">
        <v>70000000</v>
      </c>
      <c r="G27" s="9">
        <v>0</v>
      </c>
      <c r="H27" s="4">
        <f t="shared" si="2"/>
        <v>0</v>
      </c>
      <c r="I27" s="9">
        <v>70000000</v>
      </c>
      <c r="J27" s="9">
        <v>0</v>
      </c>
      <c r="K27" s="4">
        <v>0</v>
      </c>
      <c r="L27" s="9">
        <v>3250000</v>
      </c>
      <c r="M27" s="9">
        <v>3113300</v>
      </c>
      <c r="N27" s="4">
        <v>0.95793846153846152</v>
      </c>
    </row>
    <row r="28" spans="1:14" s="2" customFormat="1" ht="19.899999999999999" customHeight="1" x14ac:dyDescent="0.25">
      <c r="A28" s="3">
        <v>182</v>
      </c>
      <c r="B28" s="7" t="s">
        <v>39</v>
      </c>
      <c r="C28" s="9">
        <v>18760600</v>
      </c>
      <c r="D28" s="9">
        <v>0</v>
      </c>
      <c r="E28" s="4">
        <v>0</v>
      </c>
      <c r="F28" s="9">
        <v>18760600</v>
      </c>
      <c r="G28" s="9">
        <v>0</v>
      </c>
      <c r="H28" s="4">
        <f t="shared" si="2"/>
        <v>0</v>
      </c>
      <c r="I28" s="9">
        <v>18760600</v>
      </c>
      <c r="J28" s="9">
        <v>0</v>
      </c>
      <c r="K28" s="4">
        <v>0</v>
      </c>
      <c r="L28" s="9">
        <v>0</v>
      </c>
      <c r="M28" s="9">
        <v>0</v>
      </c>
      <c r="N28" s="4">
        <v>0</v>
      </c>
    </row>
    <row r="29" spans="1:14" s="2" customFormat="1" ht="19.899999999999999" customHeight="1" x14ac:dyDescent="0.25">
      <c r="A29" s="3">
        <v>193</v>
      </c>
      <c r="B29" s="7" t="s">
        <v>17</v>
      </c>
      <c r="C29" s="9">
        <v>77746500</v>
      </c>
      <c r="D29" s="9">
        <v>0</v>
      </c>
      <c r="E29" s="4">
        <v>0</v>
      </c>
      <c r="F29" s="9">
        <v>77746500</v>
      </c>
      <c r="G29" s="9">
        <v>81421.47</v>
      </c>
      <c r="H29" s="4">
        <f t="shared" si="2"/>
        <v>1.0472686230248308E-3</v>
      </c>
      <c r="I29" s="9">
        <v>77746500</v>
      </c>
      <c r="J29" s="9">
        <v>277215.39999999997</v>
      </c>
      <c r="K29" s="4">
        <v>3.5656318933971298E-3</v>
      </c>
      <c r="L29" s="9">
        <v>459000</v>
      </c>
      <c r="M29" s="9">
        <v>372470.94999999995</v>
      </c>
      <c r="N29" s="4">
        <v>0.81148355119825699</v>
      </c>
    </row>
    <row r="30" spans="1:14" s="2" customFormat="1" ht="19.899999999999999" customHeight="1" x14ac:dyDescent="0.25">
      <c r="A30" s="3">
        <v>199</v>
      </c>
      <c r="B30" s="7" t="s">
        <v>40</v>
      </c>
      <c r="C30" s="9">
        <v>178569900</v>
      </c>
      <c r="D30" s="9">
        <v>0</v>
      </c>
      <c r="E30" s="4">
        <v>0</v>
      </c>
      <c r="F30" s="9">
        <v>178569900</v>
      </c>
      <c r="G30" s="9">
        <v>0</v>
      </c>
      <c r="H30" s="4">
        <f t="shared" si="2"/>
        <v>0</v>
      </c>
      <c r="I30" s="9">
        <v>178569900</v>
      </c>
      <c r="J30" s="9">
        <v>0</v>
      </c>
      <c r="K30" s="4">
        <v>0</v>
      </c>
      <c r="L30" s="9">
        <v>0</v>
      </c>
      <c r="M30" s="9">
        <v>0</v>
      </c>
      <c r="N30" s="4">
        <v>0</v>
      </c>
    </row>
    <row r="31" spans="1:14" s="2" customFormat="1" ht="19.899999999999999" customHeight="1" x14ac:dyDescent="0.25">
      <c r="A31" s="14" t="s">
        <v>25</v>
      </c>
      <c r="B31" s="14"/>
      <c r="C31" s="5" t="s">
        <v>0</v>
      </c>
      <c r="D31" s="5" t="s">
        <v>2</v>
      </c>
      <c r="E31" s="5" t="s">
        <v>1</v>
      </c>
      <c r="F31" s="5" t="s">
        <v>0</v>
      </c>
      <c r="G31" s="5" t="s">
        <v>2</v>
      </c>
      <c r="H31" s="5" t="s">
        <v>1</v>
      </c>
      <c r="I31" s="5" t="s">
        <v>0</v>
      </c>
      <c r="J31" s="5" t="s">
        <v>2</v>
      </c>
      <c r="K31" s="5" t="s">
        <v>1</v>
      </c>
      <c r="L31" s="5" t="s">
        <v>0</v>
      </c>
      <c r="M31" s="5" t="s">
        <v>2</v>
      </c>
      <c r="N31" s="5" t="s">
        <v>1</v>
      </c>
    </row>
    <row r="32" spans="1:14" s="2" customFormat="1" ht="19.899999999999999" customHeight="1" x14ac:dyDescent="0.25">
      <c r="A32" s="1" t="s">
        <v>5</v>
      </c>
      <c r="B32" s="1" t="s">
        <v>3</v>
      </c>
      <c r="C32" s="10">
        <f>SUM(C33:C49)</f>
        <v>2726616900</v>
      </c>
      <c r="D32" s="10">
        <f>SUM(D33:D49)</f>
        <v>134077.69</v>
      </c>
      <c r="E32" s="11">
        <v>4.9173644452948266E-5</v>
      </c>
      <c r="F32" s="10">
        <f>SUM(F33:F49)</f>
        <v>2726616800</v>
      </c>
      <c r="G32" s="10">
        <f>SUM(G33:G49)</f>
        <v>24381331.57</v>
      </c>
      <c r="H32" s="11">
        <f>+G32/F32</f>
        <v>8.9419721795890063E-3</v>
      </c>
      <c r="I32" s="10">
        <v>2666435515.6199999</v>
      </c>
      <c r="J32" s="10">
        <v>29932894.469999999</v>
      </c>
      <c r="K32" s="11">
        <v>1.1225808497768977E-2</v>
      </c>
      <c r="L32" s="10">
        <v>234648621.35904044</v>
      </c>
      <c r="M32" s="10">
        <v>96848044.539999992</v>
      </c>
      <c r="N32" s="11">
        <v>0.41273647370725824</v>
      </c>
    </row>
    <row r="33" spans="1:14" s="2" customFormat="1" ht="19.899999999999999" customHeight="1" x14ac:dyDescent="0.25">
      <c r="A33" s="3">
        <v>174</v>
      </c>
      <c r="B33" s="7" t="s">
        <v>41</v>
      </c>
      <c r="C33" s="9">
        <v>747352700</v>
      </c>
      <c r="D33" s="9">
        <v>0</v>
      </c>
      <c r="E33" s="4">
        <v>0</v>
      </c>
      <c r="F33" s="9">
        <v>747352700</v>
      </c>
      <c r="G33" s="9">
        <v>4560192</v>
      </c>
      <c r="H33" s="4">
        <f>+G33/F33</f>
        <v>6.1017937046323641E-3</v>
      </c>
      <c r="I33" s="9">
        <v>722157815.17999995</v>
      </c>
      <c r="J33" s="9">
        <v>7094301.3400000008</v>
      </c>
      <c r="K33" s="4">
        <v>9.8237548509140273E-3</v>
      </c>
      <c r="L33" s="9">
        <v>179979303.1737707</v>
      </c>
      <c r="M33" s="9">
        <v>55093097.159999996</v>
      </c>
      <c r="N33" s="4">
        <v>0.30610795901797333</v>
      </c>
    </row>
    <row r="34" spans="1:14" s="2" customFormat="1" ht="19.899999999999999" customHeight="1" x14ac:dyDescent="0.25">
      <c r="A34" s="3">
        <v>175</v>
      </c>
      <c r="B34" s="7" t="s">
        <v>43</v>
      </c>
      <c r="C34" s="9">
        <v>31927700</v>
      </c>
      <c r="D34" s="9">
        <v>0</v>
      </c>
      <c r="E34" s="4">
        <v>0</v>
      </c>
      <c r="F34" s="9">
        <v>31927700</v>
      </c>
      <c r="G34" s="9">
        <v>0</v>
      </c>
      <c r="H34" s="4">
        <f t="shared" ref="H34:H49" si="3">+G34/F34</f>
        <v>0</v>
      </c>
      <c r="I34" s="9">
        <v>31927700</v>
      </c>
      <c r="J34" s="9">
        <v>0</v>
      </c>
      <c r="K34" s="4">
        <v>0</v>
      </c>
      <c r="L34" s="9">
        <v>0</v>
      </c>
      <c r="M34" s="9">
        <v>0</v>
      </c>
      <c r="N34" s="4">
        <v>0</v>
      </c>
    </row>
    <row r="35" spans="1:14" s="2" customFormat="1" ht="19.899999999999999" customHeight="1" x14ac:dyDescent="0.25">
      <c r="A35" s="3">
        <v>176</v>
      </c>
      <c r="B35" s="7" t="s">
        <v>44</v>
      </c>
      <c r="C35" s="9">
        <v>29242700</v>
      </c>
      <c r="D35" s="9">
        <v>66892.399999999994</v>
      </c>
      <c r="E35" s="4">
        <v>2.2874905531978921E-3</v>
      </c>
      <c r="F35" s="9">
        <v>29242700</v>
      </c>
      <c r="G35" s="9">
        <v>165933.69</v>
      </c>
      <c r="H35" s="4">
        <f t="shared" si="3"/>
        <v>5.6743628324333936E-3</v>
      </c>
      <c r="I35" s="9">
        <v>29242700</v>
      </c>
      <c r="J35" s="9">
        <v>491012.77</v>
      </c>
      <c r="K35" s="4">
        <v>1.6790951929883356E-2</v>
      </c>
      <c r="L35" s="9">
        <v>740171.10188472189</v>
      </c>
      <c r="M35" s="9">
        <v>672011.96</v>
      </c>
      <c r="N35" s="4">
        <v>0.90791434343874533</v>
      </c>
    </row>
    <row r="36" spans="1:14" s="2" customFormat="1" ht="19.899999999999999" customHeight="1" x14ac:dyDescent="0.25">
      <c r="A36" s="3">
        <v>178</v>
      </c>
      <c r="B36" s="7" t="s">
        <v>18</v>
      </c>
      <c r="C36" s="9">
        <v>17239700</v>
      </c>
      <c r="D36" s="9">
        <v>0</v>
      </c>
      <c r="E36" s="4">
        <v>0</v>
      </c>
      <c r="F36" s="9">
        <v>17239600</v>
      </c>
      <c r="G36" s="9">
        <v>0</v>
      </c>
      <c r="H36" s="4">
        <f t="shared" si="3"/>
        <v>0</v>
      </c>
      <c r="I36" s="9">
        <v>17239600</v>
      </c>
      <c r="J36" s="9">
        <v>0</v>
      </c>
      <c r="K36" s="4">
        <v>0</v>
      </c>
      <c r="L36" s="9">
        <v>0</v>
      </c>
      <c r="M36" s="9">
        <v>0</v>
      </c>
      <c r="N36" s="4">
        <v>0</v>
      </c>
    </row>
    <row r="37" spans="1:14" s="2" customFormat="1" ht="19.899999999999999" customHeight="1" x14ac:dyDescent="0.25">
      <c r="A37" s="3">
        <v>183</v>
      </c>
      <c r="B37" s="7" t="s">
        <v>45</v>
      </c>
      <c r="C37" s="9">
        <v>18033400</v>
      </c>
      <c r="D37" s="9">
        <v>0</v>
      </c>
      <c r="E37" s="4">
        <v>0</v>
      </c>
      <c r="F37" s="9">
        <v>18033400</v>
      </c>
      <c r="G37" s="9">
        <v>0</v>
      </c>
      <c r="H37" s="4">
        <f t="shared" si="3"/>
        <v>0</v>
      </c>
      <c r="I37" s="9">
        <v>18033400</v>
      </c>
      <c r="J37" s="9">
        <v>0</v>
      </c>
      <c r="K37" s="4">
        <v>0</v>
      </c>
      <c r="L37" s="9">
        <v>0</v>
      </c>
      <c r="M37" s="9">
        <v>0</v>
      </c>
      <c r="N37" s="4">
        <v>0</v>
      </c>
    </row>
    <row r="38" spans="1:14" s="2" customFormat="1" ht="19.899999999999999" customHeight="1" x14ac:dyDescent="0.25">
      <c r="A38" s="3">
        <v>184</v>
      </c>
      <c r="B38" s="7" t="s">
        <v>46</v>
      </c>
      <c r="C38" s="9">
        <v>4367400</v>
      </c>
      <c r="D38" s="9">
        <v>0</v>
      </c>
      <c r="E38" s="4">
        <v>0</v>
      </c>
      <c r="F38" s="9">
        <v>4367400</v>
      </c>
      <c r="G38" s="9">
        <v>0</v>
      </c>
      <c r="H38" s="4">
        <f t="shared" si="3"/>
        <v>0</v>
      </c>
      <c r="I38" s="9">
        <v>4367400</v>
      </c>
      <c r="J38" s="9">
        <v>0</v>
      </c>
      <c r="K38" s="4">
        <v>0</v>
      </c>
      <c r="L38" s="9">
        <v>0</v>
      </c>
      <c r="M38" s="9">
        <v>0</v>
      </c>
      <c r="N38" s="4">
        <v>0</v>
      </c>
    </row>
    <row r="39" spans="1:14" s="2" customFormat="1" ht="19.899999999999999" customHeight="1" x14ac:dyDescent="0.25">
      <c r="A39" s="3">
        <v>185</v>
      </c>
      <c r="B39" s="7" t="s">
        <v>19</v>
      </c>
      <c r="C39" s="9">
        <v>67647600</v>
      </c>
      <c r="D39" s="9">
        <v>67185.290000000008</v>
      </c>
      <c r="E39" s="4">
        <v>9.9316590684665838E-4</v>
      </c>
      <c r="F39" s="9">
        <v>67647600</v>
      </c>
      <c r="G39" s="9">
        <v>229174.88</v>
      </c>
      <c r="H39" s="4">
        <f t="shared" si="3"/>
        <v>3.3877754717092697E-3</v>
      </c>
      <c r="I39" s="9">
        <v>67647600</v>
      </c>
      <c r="J39" s="9">
        <v>2748822.26</v>
      </c>
      <c r="K39" s="4">
        <v>4.0634438767968115E-2</v>
      </c>
      <c r="L39" s="9">
        <v>9119207.5440083556</v>
      </c>
      <c r="M39" s="9">
        <v>8075323.4000000004</v>
      </c>
      <c r="N39" s="4">
        <v>0.88552907267756786</v>
      </c>
    </row>
    <row r="40" spans="1:14" s="2" customFormat="1" ht="19.899999999999999" customHeight="1" x14ac:dyDescent="0.25">
      <c r="A40" s="3">
        <v>186</v>
      </c>
      <c r="B40" s="7" t="s">
        <v>47</v>
      </c>
      <c r="C40" s="9">
        <v>116213900</v>
      </c>
      <c r="D40" s="9">
        <v>0</v>
      </c>
      <c r="E40" s="4">
        <v>0</v>
      </c>
      <c r="F40" s="9">
        <v>116213900</v>
      </c>
      <c r="G40" s="9">
        <v>0</v>
      </c>
      <c r="H40" s="4">
        <f t="shared" si="3"/>
        <v>0</v>
      </c>
      <c r="I40" s="9">
        <v>116213900</v>
      </c>
      <c r="J40" s="9">
        <v>172727.1</v>
      </c>
      <c r="K40" s="4">
        <v>1.4862860638873664E-3</v>
      </c>
      <c r="L40" s="9">
        <v>881139.51033088157</v>
      </c>
      <c r="M40" s="9">
        <v>172727.1</v>
      </c>
      <c r="N40" s="4">
        <v>0.19602696051518367</v>
      </c>
    </row>
    <row r="41" spans="1:14" s="2" customFormat="1" ht="19.899999999999999" customHeight="1" x14ac:dyDescent="0.25">
      <c r="A41" s="3">
        <v>187</v>
      </c>
      <c r="B41" s="7" t="s">
        <v>20</v>
      </c>
      <c r="C41" s="9">
        <v>665776800</v>
      </c>
      <c r="D41" s="9">
        <v>0</v>
      </c>
      <c r="E41" s="4">
        <v>0</v>
      </c>
      <c r="F41" s="9">
        <v>665776800</v>
      </c>
      <c r="G41" s="9">
        <v>0</v>
      </c>
      <c r="H41" s="4">
        <f t="shared" si="3"/>
        <v>0</v>
      </c>
      <c r="I41" s="9">
        <v>630790400.44000006</v>
      </c>
      <c r="J41" s="9">
        <v>0</v>
      </c>
      <c r="K41" s="4">
        <v>0</v>
      </c>
      <c r="L41" s="9">
        <v>13500000</v>
      </c>
      <c r="M41" s="9">
        <v>13408853.92</v>
      </c>
      <c r="N41" s="4">
        <v>0.99324843851851852</v>
      </c>
    </row>
    <row r="42" spans="1:14" s="2" customFormat="1" ht="19.899999999999999" customHeight="1" x14ac:dyDescent="0.25">
      <c r="A42" s="3">
        <v>188</v>
      </c>
      <c r="B42" s="7" t="s">
        <v>21</v>
      </c>
      <c r="C42" s="9">
        <v>45556200</v>
      </c>
      <c r="D42" s="9">
        <v>0</v>
      </c>
      <c r="E42" s="4">
        <v>0</v>
      </c>
      <c r="F42" s="9">
        <v>45556200</v>
      </c>
      <c r="G42" s="9">
        <v>0</v>
      </c>
      <c r="H42" s="4">
        <f t="shared" si="3"/>
        <v>0</v>
      </c>
      <c r="I42" s="9">
        <v>45556200</v>
      </c>
      <c r="J42" s="9">
        <v>0</v>
      </c>
      <c r="K42" s="4">
        <v>0</v>
      </c>
      <c r="L42" s="9">
        <v>0</v>
      </c>
      <c r="M42" s="9">
        <v>0</v>
      </c>
      <c r="N42" s="4">
        <v>0</v>
      </c>
    </row>
    <row r="43" spans="1:14" s="2" customFormat="1" ht="19.899999999999999" customHeight="1" x14ac:dyDescent="0.25">
      <c r="A43" s="3">
        <v>189</v>
      </c>
      <c r="B43" s="7" t="s">
        <v>48</v>
      </c>
      <c r="C43" s="9">
        <v>94000000</v>
      </c>
      <c r="D43" s="9">
        <v>0</v>
      </c>
      <c r="E43" s="4">
        <v>0</v>
      </c>
      <c r="F43" s="9">
        <v>94000000</v>
      </c>
      <c r="G43" s="9">
        <v>17834918</v>
      </c>
      <c r="H43" s="4">
        <f t="shared" si="3"/>
        <v>0.18973317021276595</v>
      </c>
      <c r="I43" s="9">
        <v>94000000</v>
      </c>
      <c r="J43" s="9">
        <v>17834918</v>
      </c>
      <c r="K43" s="4">
        <v>0.18973317021276595</v>
      </c>
      <c r="L43" s="9">
        <v>26923815.199808225</v>
      </c>
      <c r="M43" s="9">
        <v>17834918</v>
      </c>
      <c r="N43" s="4">
        <v>0.66242164669615755</v>
      </c>
    </row>
    <row r="44" spans="1:14" s="2" customFormat="1" ht="19.899999999999999" customHeight="1" x14ac:dyDescent="0.25">
      <c r="A44" s="3">
        <v>191</v>
      </c>
      <c r="B44" s="7" t="s">
        <v>49</v>
      </c>
      <c r="C44" s="9">
        <v>18317700</v>
      </c>
      <c r="D44" s="9">
        <v>0</v>
      </c>
      <c r="E44" s="4">
        <v>0</v>
      </c>
      <c r="F44" s="9">
        <v>18317700</v>
      </c>
      <c r="G44" s="9">
        <v>0</v>
      </c>
      <c r="H44" s="4">
        <f t="shared" si="3"/>
        <v>0</v>
      </c>
      <c r="I44" s="9">
        <v>18317700</v>
      </c>
      <c r="J44" s="9">
        <v>0</v>
      </c>
      <c r="K44" s="4">
        <v>0</v>
      </c>
      <c r="L44" s="9">
        <v>0</v>
      </c>
      <c r="M44" s="9">
        <v>0</v>
      </c>
      <c r="N44" s="4">
        <v>0</v>
      </c>
    </row>
    <row r="45" spans="1:14" s="2" customFormat="1" ht="19.899999999999999" customHeight="1" x14ac:dyDescent="0.25">
      <c r="A45" s="3">
        <v>194</v>
      </c>
      <c r="B45" s="7" t="s">
        <v>22</v>
      </c>
      <c r="C45" s="9">
        <v>41645200</v>
      </c>
      <c r="D45" s="9">
        <v>0</v>
      </c>
      <c r="E45" s="4">
        <v>0</v>
      </c>
      <c r="F45" s="9">
        <v>41645200</v>
      </c>
      <c r="G45" s="9">
        <v>0</v>
      </c>
      <c r="H45" s="4">
        <f t="shared" si="3"/>
        <v>0</v>
      </c>
      <c r="I45" s="9">
        <v>41645200</v>
      </c>
      <c r="J45" s="9">
        <v>0</v>
      </c>
      <c r="K45" s="4">
        <v>0</v>
      </c>
      <c r="L45" s="9">
        <v>0</v>
      </c>
      <c r="M45" s="9">
        <v>0</v>
      </c>
      <c r="N45" s="4">
        <v>0</v>
      </c>
    </row>
    <row r="46" spans="1:14" s="2" customFormat="1" ht="19.899999999999999" customHeight="1" x14ac:dyDescent="0.25">
      <c r="A46" s="3">
        <v>195</v>
      </c>
      <c r="B46" s="7" t="s">
        <v>50</v>
      </c>
      <c r="C46" s="9">
        <v>1936000</v>
      </c>
      <c r="D46" s="9">
        <v>0</v>
      </c>
      <c r="E46" s="4">
        <v>0</v>
      </c>
      <c r="F46" s="9">
        <v>1936000</v>
      </c>
      <c r="G46" s="9">
        <v>0</v>
      </c>
      <c r="H46" s="4">
        <f t="shared" si="3"/>
        <v>0</v>
      </c>
      <c r="I46" s="9">
        <v>1936000</v>
      </c>
      <c r="J46" s="9">
        <v>0</v>
      </c>
      <c r="K46" s="4">
        <v>0</v>
      </c>
      <c r="L46" s="9">
        <v>0</v>
      </c>
      <c r="M46" s="9">
        <v>0</v>
      </c>
      <c r="N46" s="4">
        <v>0</v>
      </c>
    </row>
    <row r="47" spans="1:14" s="2" customFormat="1" ht="19.899999999999999" customHeight="1" x14ac:dyDescent="0.25">
      <c r="A47" s="3">
        <v>196</v>
      </c>
      <c r="B47" s="7" t="s">
        <v>23</v>
      </c>
      <c r="C47" s="9">
        <v>2500000</v>
      </c>
      <c r="D47" s="9">
        <v>0</v>
      </c>
      <c r="E47" s="4">
        <v>0</v>
      </c>
      <c r="F47" s="9">
        <v>2500000</v>
      </c>
      <c r="G47" s="9">
        <v>0</v>
      </c>
      <c r="H47" s="4">
        <f t="shared" si="3"/>
        <v>0</v>
      </c>
      <c r="I47" s="9">
        <v>2500000</v>
      </c>
      <c r="J47" s="9">
        <v>0</v>
      </c>
      <c r="K47" s="4">
        <v>0</v>
      </c>
      <c r="L47" s="9">
        <v>0</v>
      </c>
      <c r="M47" s="9">
        <v>0</v>
      </c>
      <c r="N47" s="4">
        <v>0</v>
      </c>
    </row>
    <row r="48" spans="1:14" s="2" customFormat="1" ht="19.899999999999999" customHeight="1" x14ac:dyDescent="0.25">
      <c r="A48" s="3">
        <v>197</v>
      </c>
      <c r="B48" s="7" t="s">
        <v>24</v>
      </c>
      <c r="C48" s="9">
        <v>610000</v>
      </c>
      <c r="D48" s="9">
        <v>0</v>
      </c>
      <c r="E48" s="4">
        <v>0</v>
      </c>
      <c r="F48" s="9">
        <v>610000</v>
      </c>
      <c r="G48" s="9">
        <v>0</v>
      </c>
      <c r="H48" s="4">
        <f t="shared" si="3"/>
        <v>0</v>
      </c>
      <c r="I48" s="9">
        <v>610000</v>
      </c>
      <c r="J48" s="9">
        <v>0</v>
      </c>
      <c r="K48" s="4">
        <v>0</v>
      </c>
      <c r="L48" s="9">
        <v>0</v>
      </c>
      <c r="M48" s="9">
        <v>0</v>
      </c>
      <c r="N48" s="4">
        <v>0</v>
      </c>
    </row>
    <row r="49" spans="1:14" s="2" customFormat="1" ht="19.899999999999999" customHeight="1" x14ac:dyDescent="0.25">
      <c r="A49" s="3">
        <v>198</v>
      </c>
      <c r="B49" s="7" t="s">
        <v>51</v>
      </c>
      <c r="C49" s="9">
        <v>824249900</v>
      </c>
      <c r="D49" s="9">
        <v>0</v>
      </c>
      <c r="E49" s="4">
        <v>0</v>
      </c>
      <c r="F49" s="9">
        <v>824249900</v>
      </c>
      <c r="G49" s="9">
        <v>1591113</v>
      </c>
      <c r="H49" s="4">
        <f t="shared" si="3"/>
        <v>1.9303769402944423E-3</v>
      </c>
      <c r="I49" s="9">
        <v>824249900</v>
      </c>
      <c r="J49" s="9">
        <v>1591113</v>
      </c>
      <c r="K49" s="4">
        <v>1.9303769402944423E-3</v>
      </c>
      <c r="L49" s="9">
        <v>3504984.8292375794</v>
      </c>
      <c r="M49" s="9">
        <v>1591113</v>
      </c>
      <c r="N49" s="4">
        <v>0.45395717171937272</v>
      </c>
    </row>
  </sheetData>
  <mergeCells count="8">
    <mergeCell ref="A15:B15"/>
    <mergeCell ref="A2:B2"/>
    <mergeCell ref="A31:B31"/>
    <mergeCell ref="C1:E1"/>
    <mergeCell ref="F1:H1"/>
    <mergeCell ref="I1:K1"/>
    <mergeCell ref="L1:N1"/>
    <mergeCell ref="A9:B9"/>
  </mergeCells>
  <conditionalFormatting sqref="E11:E14">
    <cfRule type="cellIs" dxfId="141" priority="60" operator="greaterThan">
      <formula>100%</formula>
    </cfRule>
  </conditionalFormatting>
  <conditionalFormatting sqref="E4:E8">
    <cfRule type="cellIs" dxfId="140" priority="56" operator="greaterThan">
      <formula>1</formula>
    </cfRule>
  </conditionalFormatting>
  <conditionalFormatting sqref="E17:E30">
    <cfRule type="cellIs" dxfId="139" priority="41" operator="greaterThan">
      <formula>100%</formula>
    </cfRule>
  </conditionalFormatting>
  <conditionalFormatting sqref="E33">
    <cfRule type="cellIs" dxfId="138" priority="35" operator="greaterThan">
      <formula>100%</formula>
    </cfRule>
  </conditionalFormatting>
  <conditionalFormatting sqref="E34:E49">
    <cfRule type="cellIs" dxfId="137" priority="34" operator="greaterThan">
      <formula>100%</formula>
    </cfRule>
  </conditionalFormatting>
  <conditionalFormatting sqref="H4:H8">
    <cfRule type="cellIs" dxfId="136" priority="31" operator="greaterThan">
      <formula>1</formula>
    </cfRule>
  </conditionalFormatting>
  <conditionalFormatting sqref="H13">
    <cfRule type="cellIs" dxfId="135" priority="30" operator="greaterThan">
      <formula>100%</formula>
    </cfRule>
  </conditionalFormatting>
  <conditionalFormatting sqref="N33:N49">
    <cfRule type="cellIs" dxfId="134" priority="1" operator="greaterThan">
      <formula>100%</formula>
    </cfRule>
  </conditionalFormatting>
  <conditionalFormatting sqref="H11">
    <cfRule type="cellIs" dxfId="133" priority="28" operator="greaterThan">
      <formula>100%</formula>
    </cfRule>
  </conditionalFormatting>
  <conditionalFormatting sqref="H14">
    <cfRule type="cellIs" dxfId="131" priority="26" operator="greaterThan">
      <formula>100%</formula>
    </cfRule>
  </conditionalFormatting>
  <conditionalFormatting sqref="H12">
    <cfRule type="cellIs" dxfId="130" priority="25" operator="greaterThan">
      <formula>100%</formula>
    </cfRule>
  </conditionalFormatting>
  <conditionalFormatting sqref="H17:H30">
    <cfRule type="cellIs" dxfId="128" priority="23" operator="greaterThan">
      <formula>100%</formula>
    </cfRule>
  </conditionalFormatting>
  <conditionalFormatting sqref="H33">
    <cfRule type="cellIs" dxfId="126" priority="21" operator="greaterThan">
      <formula>100%</formula>
    </cfRule>
  </conditionalFormatting>
  <conditionalFormatting sqref="H34:H49">
    <cfRule type="cellIs" dxfId="125" priority="20" operator="greaterThan">
      <formula>100%</formula>
    </cfRule>
  </conditionalFormatting>
  <conditionalFormatting sqref="K4:K8">
    <cfRule type="cellIs" dxfId="123" priority="18" operator="greaterThan">
      <formula>1</formula>
    </cfRule>
  </conditionalFormatting>
  <conditionalFormatting sqref="N17:N30">
    <cfRule type="cellIs" dxfId="122" priority="2" operator="greaterThan">
      <formula>100%</formula>
    </cfRule>
  </conditionalFormatting>
  <conditionalFormatting sqref="K11:K14">
    <cfRule type="cellIs" dxfId="120" priority="15" operator="greaterThan">
      <formula>100%</formula>
    </cfRule>
  </conditionalFormatting>
  <conditionalFormatting sqref="K17:K30">
    <cfRule type="cellIs" dxfId="118" priority="13" operator="greaterThan">
      <formula>100%</formula>
    </cfRule>
  </conditionalFormatting>
  <conditionalFormatting sqref="K33:K49">
    <cfRule type="cellIs" dxfId="116" priority="11" operator="greaterThan">
      <formula>100%</formula>
    </cfRule>
  </conditionalFormatting>
  <conditionalFormatting sqref="N4:N8">
    <cfRule type="cellIs" dxfId="112" priority="7" operator="greaterThan">
      <formula>1</formula>
    </cfRule>
  </conditionalFormatting>
  <conditionalFormatting sqref="N12:N14">
    <cfRule type="cellIs" dxfId="111" priority="3" operator="greaterThan">
      <formula>100%</formula>
    </cfRule>
  </conditionalFormatting>
  <conditionalFormatting sqref="N11">
    <cfRule type="cellIs" dxfId="109" priority="4" operator="greaterThan">
      <formula>100%</formula>
    </cfRule>
  </conditionalFormatting>
  <pageMargins left="0.23622047244094491" right="0.23622047244094491" top="0.74803149606299213" bottom="0.74803149606299213" header="0.31496062992125984" footer="0.31496062992125984"/>
  <pageSetup paperSize="8" scale="65" orientation="portrait" r:id="rId1"/>
  <ignoredErrors>
    <ignoredError sqref="A7" numberStoredAsText="1"/>
    <ignoredError sqref="H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D707-B37A-409F-BB3E-C3E387315F6B}">
  <sheetPr>
    <tabColor theme="9" tint="0.39997558519241921"/>
    <pageSetUpPr fitToPage="1"/>
  </sheetPr>
  <dimension ref="A1:M49"/>
  <sheetViews>
    <sheetView showGridLines="0" showRowColHeaders="0" zoomScale="80" zoomScaleNormal="80" workbookViewId="0"/>
  </sheetViews>
  <sheetFormatPr baseColWidth="10" defaultRowHeight="15" x14ac:dyDescent="0.25"/>
  <cols>
    <col min="1" max="1" width="10.7109375" style="15" bestFit="1" customWidth="1"/>
    <col min="2" max="2" width="80.85546875" style="15" customWidth="1"/>
    <col min="3" max="4" width="20.7109375" style="15" customWidth="1"/>
    <col min="5" max="5" width="10.7109375" style="15" customWidth="1"/>
    <col min="6" max="7" width="20.7109375" style="15" customWidth="1"/>
    <col min="8" max="8" width="10.7109375" style="15" customWidth="1"/>
    <col min="9" max="10" width="20.7109375" style="15" customWidth="1"/>
    <col min="11" max="11" width="10.7109375" style="15" customWidth="1"/>
    <col min="12" max="12" width="11.42578125" style="15"/>
    <col min="13" max="13" width="15.28515625" style="15" bestFit="1" customWidth="1"/>
    <col min="14" max="16384" width="11.42578125" style="15"/>
  </cols>
  <sheetData>
    <row r="1" spans="1:13" ht="19.899999999999999" customHeight="1" x14ac:dyDescent="0.25">
      <c r="C1" s="13" t="s">
        <v>55</v>
      </c>
      <c r="D1" s="13"/>
      <c r="E1" s="13"/>
      <c r="F1" s="13" t="s">
        <v>56</v>
      </c>
      <c r="G1" s="13"/>
      <c r="H1" s="13"/>
      <c r="I1" s="13" t="s">
        <v>57</v>
      </c>
      <c r="J1" s="13"/>
      <c r="K1" s="13"/>
    </row>
    <row r="2" spans="1:13" s="2" customFormat="1" ht="19.899999999999999" customHeight="1" x14ac:dyDescent="0.25">
      <c r="A2" s="14" t="s">
        <v>4</v>
      </c>
      <c r="B2" s="14"/>
      <c r="C2" s="6" t="s">
        <v>0</v>
      </c>
      <c r="D2" s="6" t="s">
        <v>2</v>
      </c>
      <c r="E2" s="6" t="s">
        <v>1</v>
      </c>
      <c r="F2" s="6" t="s">
        <v>0</v>
      </c>
      <c r="G2" s="6" t="s">
        <v>2</v>
      </c>
      <c r="H2" s="6" t="s">
        <v>1</v>
      </c>
      <c r="I2" s="6" t="s">
        <v>0</v>
      </c>
      <c r="J2" s="6" t="s">
        <v>2</v>
      </c>
      <c r="K2" s="6" t="s">
        <v>1</v>
      </c>
    </row>
    <row r="3" spans="1:13" s="2" customFormat="1" ht="19.899999999999999" customHeight="1" x14ac:dyDescent="0.25">
      <c r="A3" s="1" t="s">
        <v>5</v>
      </c>
      <c r="B3" s="1" t="s">
        <v>3</v>
      </c>
      <c r="C3" s="10">
        <v>1301600000</v>
      </c>
      <c r="D3" s="10">
        <v>282104791.68000001</v>
      </c>
      <c r="E3" s="11">
        <v>0.21673693275968045</v>
      </c>
      <c r="F3" s="10">
        <v>1301600000</v>
      </c>
      <c r="G3" s="10">
        <v>572904345.83000004</v>
      </c>
      <c r="H3" s="16">
        <v>0.44015392273355836</v>
      </c>
      <c r="I3" s="10">
        <v>1263712206.5310602</v>
      </c>
      <c r="J3" s="10">
        <v>762917317.53999996</v>
      </c>
      <c r="K3" s="16">
        <v>0.60371128299396426</v>
      </c>
    </row>
    <row r="4" spans="1:13" s="2" customFormat="1" ht="19.899999999999999" customHeight="1" x14ac:dyDescent="0.25">
      <c r="A4" s="3">
        <v>146</v>
      </c>
      <c r="B4" s="7" t="s">
        <v>6</v>
      </c>
      <c r="C4" s="9">
        <v>67300000.000000015</v>
      </c>
      <c r="D4" s="9">
        <v>95822785.25999999</v>
      </c>
      <c r="E4" s="4">
        <v>1.4238155313521541</v>
      </c>
      <c r="F4" s="9">
        <v>67300000.000000015</v>
      </c>
      <c r="G4" s="9">
        <v>213666937.26999998</v>
      </c>
      <c r="H4" s="4">
        <v>3.1748430500742932</v>
      </c>
      <c r="I4" s="9">
        <v>435409010.07167989</v>
      </c>
      <c r="J4" s="9">
        <v>275208480.47000003</v>
      </c>
      <c r="K4" s="4">
        <v>0.63206886881990199</v>
      </c>
      <c r="M4" s="8"/>
    </row>
    <row r="5" spans="1:13" s="2" customFormat="1" ht="19.899999999999999" customHeight="1" x14ac:dyDescent="0.25">
      <c r="A5" s="3">
        <v>147</v>
      </c>
      <c r="B5" s="7" t="s">
        <v>7</v>
      </c>
      <c r="C5" s="9">
        <v>24300000</v>
      </c>
      <c r="D5" s="9">
        <v>4722500</v>
      </c>
      <c r="E5" s="4">
        <v>0.19434156378600823</v>
      </c>
      <c r="F5" s="9">
        <v>24300000</v>
      </c>
      <c r="G5" s="9">
        <v>6372500</v>
      </c>
      <c r="H5" s="4">
        <v>0.26224279835390946</v>
      </c>
      <c r="I5" s="9">
        <v>14368233.976264555</v>
      </c>
      <c r="J5" s="9">
        <v>7372500</v>
      </c>
      <c r="K5" s="4">
        <v>0.51311107629364328</v>
      </c>
    </row>
    <row r="6" spans="1:13" s="2" customFormat="1" ht="19.899999999999999" customHeight="1" x14ac:dyDescent="0.25">
      <c r="A6" s="3">
        <v>148</v>
      </c>
      <c r="B6" s="7" t="s">
        <v>26</v>
      </c>
      <c r="C6" s="9">
        <v>1210000000</v>
      </c>
      <c r="D6" s="9">
        <v>181559506.42000002</v>
      </c>
      <c r="E6" s="4">
        <v>0.15004917885950414</v>
      </c>
      <c r="F6" s="9">
        <v>1210000000</v>
      </c>
      <c r="G6" s="9">
        <v>352864908.56000006</v>
      </c>
      <c r="H6" s="4">
        <v>0.29162389137190087</v>
      </c>
      <c r="I6" s="9">
        <v>813934962.48311591</v>
      </c>
      <c r="J6" s="9">
        <v>480336337.06999999</v>
      </c>
      <c r="K6" s="4">
        <v>0.59014093165946779</v>
      </c>
    </row>
    <row r="7" spans="1:13" s="2" customFormat="1" ht="19.899999999999999" customHeight="1" x14ac:dyDescent="0.25">
      <c r="A7" s="3" t="s">
        <v>8</v>
      </c>
      <c r="B7" s="7" t="s">
        <v>27</v>
      </c>
      <c r="C7" s="9">
        <v>0</v>
      </c>
      <c r="D7" s="9">
        <v>0</v>
      </c>
      <c r="E7" s="4">
        <v>0</v>
      </c>
      <c r="F7" s="9">
        <v>0</v>
      </c>
      <c r="G7" s="9">
        <v>0</v>
      </c>
      <c r="H7" s="4">
        <v>0</v>
      </c>
      <c r="I7" s="9">
        <v>0</v>
      </c>
      <c r="J7" s="9">
        <v>0</v>
      </c>
      <c r="K7" s="4">
        <v>0</v>
      </c>
    </row>
    <row r="8" spans="1:13" s="2" customFormat="1" ht="19.899999999999999" customHeight="1" x14ac:dyDescent="0.25">
      <c r="A8" s="3">
        <v>192</v>
      </c>
      <c r="B8" s="7" t="s">
        <v>28</v>
      </c>
      <c r="C8" s="9">
        <v>0</v>
      </c>
      <c r="D8" s="9">
        <v>0</v>
      </c>
      <c r="E8" s="4">
        <v>0</v>
      </c>
      <c r="F8" s="9">
        <v>0</v>
      </c>
      <c r="G8" s="9">
        <v>0</v>
      </c>
      <c r="H8" s="4">
        <v>0</v>
      </c>
      <c r="I8" s="9">
        <v>0</v>
      </c>
      <c r="J8" s="9">
        <v>0</v>
      </c>
      <c r="K8" s="4">
        <v>0</v>
      </c>
    </row>
    <row r="9" spans="1:13" s="2" customFormat="1" ht="19.899999999999999" customHeight="1" x14ac:dyDescent="0.25">
      <c r="A9" s="14" t="s">
        <v>9</v>
      </c>
      <c r="B9" s="14"/>
      <c r="C9" s="6" t="s">
        <v>0</v>
      </c>
      <c r="D9" s="6" t="s">
        <v>2</v>
      </c>
      <c r="E9" s="6" t="s">
        <v>1</v>
      </c>
      <c r="F9" s="6" t="s">
        <v>0</v>
      </c>
      <c r="G9" s="6" t="s">
        <v>2</v>
      </c>
      <c r="H9" s="6" t="s">
        <v>1</v>
      </c>
      <c r="I9" s="6" t="s">
        <v>0</v>
      </c>
      <c r="J9" s="6" t="s">
        <v>2</v>
      </c>
      <c r="K9" s="6" t="s">
        <v>1</v>
      </c>
    </row>
    <row r="10" spans="1:13" s="2" customFormat="1" ht="19.899999999999999" customHeight="1" x14ac:dyDescent="0.25">
      <c r="A10" s="1" t="s">
        <v>5</v>
      </c>
      <c r="B10" s="1" t="s">
        <v>3</v>
      </c>
      <c r="C10" s="10">
        <v>28976999999.969997</v>
      </c>
      <c r="D10" s="10">
        <v>15449165795.020002</v>
      </c>
      <c r="E10" s="11">
        <v>0.53315270024626404</v>
      </c>
      <c r="F10" s="10">
        <v>28976999999.969997</v>
      </c>
      <c r="G10" s="10">
        <v>20535169973.690006</v>
      </c>
      <c r="H10" s="11">
        <v>0.70867135913694523</v>
      </c>
      <c r="I10" s="10">
        <v>32601068108.570187</v>
      </c>
      <c r="J10" s="10">
        <v>26445005048.780014</v>
      </c>
      <c r="K10" s="11">
        <v>0.81116989666446326</v>
      </c>
    </row>
    <row r="11" spans="1:13" s="2" customFormat="1" ht="19.899999999999999" customHeight="1" x14ac:dyDescent="0.25">
      <c r="A11" s="3">
        <v>150</v>
      </c>
      <c r="B11" s="7" t="s">
        <v>29</v>
      </c>
      <c r="C11" s="9">
        <v>112000000.00999999</v>
      </c>
      <c r="D11" s="9">
        <v>237393359.81</v>
      </c>
      <c r="E11" s="4">
        <v>2.1195835695428946</v>
      </c>
      <c r="F11" s="9">
        <v>111940000.00999999</v>
      </c>
      <c r="G11" s="9">
        <v>375492954.47000003</v>
      </c>
      <c r="H11" s="4">
        <v>3.3544126713994635</v>
      </c>
      <c r="I11" s="9">
        <v>699555682.17091024</v>
      </c>
      <c r="J11" s="9">
        <v>550608066.06000006</v>
      </c>
      <c r="K11" s="4">
        <v>0.7870825440961533</v>
      </c>
    </row>
    <row r="12" spans="1:13" s="2" customFormat="1" ht="19.899999999999999" customHeight="1" x14ac:dyDescent="0.25">
      <c r="A12" s="3" t="s">
        <v>31</v>
      </c>
      <c r="B12" s="7" t="s">
        <v>32</v>
      </c>
      <c r="C12" s="9">
        <v>2864999999.9700003</v>
      </c>
      <c r="D12" s="9">
        <v>1077739739.25</v>
      </c>
      <c r="E12" s="4">
        <v>0.37</v>
      </c>
      <c r="F12" s="9">
        <v>2865059999.9700003</v>
      </c>
      <c r="G12" s="9">
        <v>1620453082.3499999</v>
      </c>
      <c r="H12" s="4">
        <v>0.56000000000000005</v>
      </c>
      <c r="I12" s="9">
        <v>3833328501.979332</v>
      </c>
      <c r="J12" s="9">
        <v>2259986304.3800001</v>
      </c>
      <c r="K12" s="4">
        <v>0.59</v>
      </c>
    </row>
    <row r="13" spans="1:13" s="2" customFormat="1" ht="19.899999999999999" hidden="1" customHeight="1" x14ac:dyDescent="0.25">
      <c r="A13" s="3">
        <v>152</v>
      </c>
      <c r="B13" s="7" t="s">
        <v>10</v>
      </c>
      <c r="C13" s="9">
        <v>1006369800</v>
      </c>
      <c r="D13" s="9">
        <v>201291296.32999998</v>
      </c>
      <c r="E13" s="4">
        <v>0.20001722660000329</v>
      </c>
      <c r="F13" s="9"/>
      <c r="G13" s="9"/>
      <c r="H13" s="4"/>
      <c r="I13" s="9"/>
      <c r="J13" s="9"/>
      <c r="K13" s="4"/>
    </row>
    <row r="14" spans="1:13" s="2" customFormat="1" ht="19.899999999999999" customHeight="1" x14ac:dyDescent="0.25">
      <c r="A14" s="3">
        <v>153</v>
      </c>
      <c r="B14" s="7" t="s">
        <v>30</v>
      </c>
      <c r="C14" s="9">
        <v>25999999999.989998</v>
      </c>
      <c r="D14" s="9">
        <v>14134032695.960003</v>
      </c>
      <c r="E14" s="4">
        <v>0.54361664215251693</v>
      </c>
      <c r="F14" s="9">
        <v>25999999999.989998</v>
      </c>
      <c r="G14" s="9">
        <v>18539223936.870007</v>
      </c>
      <c r="H14" s="4">
        <v>0.7130470744952746</v>
      </c>
      <c r="I14" s="9">
        <v>28068183924.419945</v>
      </c>
      <c r="J14" s="9">
        <v>23634410678.340015</v>
      </c>
      <c r="K14" s="4">
        <v>0.84203562090020201</v>
      </c>
    </row>
    <row r="15" spans="1:13" s="2" customFormat="1" ht="19.899999999999999" customHeight="1" x14ac:dyDescent="0.25">
      <c r="A15" s="14" t="s">
        <v>11</v>
      </c>
      <c r="B15" s="14"/>
      <c r="C15" s="6" t="s">
        <v>0</v>
      </c>
      <c r="D15" s="6" t="s">
        <v>2</v>
      </c>
      <c r="E15" s="6" t="s">
        <v>1</v>
      </c>
      <c r="F15" s="6" t="s">
        <v>0</v>
      </c>
      <c r="G15" s="6" t="s">
        <v>2</v>
      </c>
      <c r="H15" s="6" t="s">
        <v>1</v>
      </c>
      <c r="I15" s="6" t="s">
        <v>0</v>
      </c>
      <c r="J15" s="6" t="s">
        <v>2</v>
      </c>
      <c r="K15" s="6" t="s">
        <v>1</v>
      </c>
    </row>
    <row r="16" spans="1:13" s="2" customFormat="1" ht="19.899999999999999" customHeight="1" x14ac:dyDescent="0.25">
      <c r="A16" s="1" t="s">
        <v>5</v>
      </c>
      <c r="B16" s="1" t="s">
        <v>3</v>
      </c>
      <c r="C16" s="10">
        <v>18366374406.639996</v>
      </c>
      <c r="D16" s="10">
        <v>3599054647.0200005</v>
      </c>
      <c r="E16" s="11">
        <v>0.19595890660482412</v>
      </c>
      <c r="F16" s="10">
        <v>18366374406.639996</v>
      </c>
      <c r="G16" s="10">
        <v>4958135757.7600012</v>
      </c>
      <c r="H16" s="11">
        <v>0.26995724076971261</v>
      </c>
      <c r="I16" s="10">
        <v>23792973237.351524</v>
      </c>
      <c r="J16" s="10">
        <v>17499264810.400002</v>
      </c>
      <c r="K16" s="11">
        <v>0.73548037211796147</v>
      </c>
    </row>
    <row r="17" spans="1:11" s="2" customFormat="1" ht="19.899999999999999" customHeight="1" x14ac:dyDescent="0.25">
      <c r="A17" s="3">
        <v>156</v>
      </c>
      <c r="B17" s="7" t="s">
        <v>33</v>
      </c>
      <c r="C17" s="9">
        <v>2350000</v>
      </c>
      <c r="D17" s="9">
        <v>0</v>
      </c>
      <c r="E17" s="4">
        <v>0</v>
      </c>
      <c r="F17" s="9">
        <v>2350000</v>
      </c>
      <c r="G17" s="9">
        <v>0</v>
      </c>
      <c r="H17" s="4">
        <v>0</v>
      </c>
      <c r="I17" s="9">
        <v>0</v>
      </c>
      <c r="J17" s="9">
        <v>0</v>
      </c>
      <c r="K17" s="4">
        <v>0</v>
      </c>
    </row>
    <row r="18" spans="1:11" s="2" customFormat="1" ht="19.899999999999999" customHeight="1" x14ac:dyDescent="0.25">
      <c r="A18" s="3">
        <v>157</v>
      </c>
      <c r="B18" s="7" t="s">
        <v>34</v>
      </c>
      <c r="C18" s="9">
        <v>465000000</v>
      </c>
      <c r="D18" s="9">
        <v>295605605.72000003</v>
      </c>
      <c r="E18" s="4">
        <v>0.63571098004301085</v>
      </c>
      <c r="F18" s="9">
        <v>465000000</v>
      </c>
      <c r="G18" s="9">
        <v>546131347.72000003</v>
      </c>
      <c r="H18" s="17">
        <v>1.1744760166021506</v>
      </c>
      <c r="I18" s="9">
        <v>1263340159.1792321</v>
      </c>
      <c r="J18" s="9">
        <v>1087863413.6700001</v>
      </c>
      <c r="K18" s="4">
        <v>0.86110095192158231</v>
      </c>
    </row>
    <row r="19" spans="1:11" s="2" customFormat="1" ht="19.899999999999999" customHeight="1" x14ac:dyDescent="0.25">
      <c r="A19" s="3">
        <v>159</v>
      </c>
      <c r="B19" s="7" t="s">
        <v>12</v>
      </c>
      <c r="C19" s="9">
        <v>2400000000</v>
      </c>
      <c r="D19" s="9">
        <v>552163510.23000002</v>
      </c>
      <c r="E19" s="4">
        <v>0.2300681292625</v>
      </c>
      <c r="F19" s="9">
        <v>2400000000</v>
      </c>
      <c r="G19" s="9">
        <v>920272517.04999995</v>
      </c>
      <c r="H19" s="4">
        <v>0.38344688210416666</v>
      </c>
      <c r="I19" s="9">
        <v>2761111491.9919481</v>
      </c>
      <c r="J19" s="9">
        <v>2394423695.0499997</v>
      </c>
      <c r="K19" s="4">
        <v>0.86719558481957248</v>
      </c>
    </row>
    <row r="20" spans="1:11" s="2" customFormat="1" ht="19.899999999999999" customHeight="1" x14ac:dyDescent="0.25">
      <c r="A20" s="3">
        <v>160</v>
      </c>
      <c r="B20" s="7" t="s">
        <v>13</v>
      </c>
      <c r="C20" s="9">
        <v>70999999.989999995</v>
      </c>
      <c r="D20" s="9">
        <v>0</v>
      </c>
      <c r="E20" s="4">
        <v>0</v>
      </c>
      <c r="F20" s="9">
        <v>70999999.989999995</v>
      </c>
      <c r="G20" s="9">
        <v>0</v>
      </c>
      <c r="H20" s="4">
        <v>0</v>
      </c>
      <c r="I20" s="9">
        <v>101804185.2714663</v>
      </c>
      <c r="J20" s="9">
        <v>87663681.170000002</v>
      </c>
      <c r="K20" s="4">
        <v>0.86110095509570761</v>
      </c>
    </row>
    <row r="21" spans="1:11" s="2" customFormat="1" ht="19.899999999999999" customHeight="1" x14ac:dyDescent="0.25">
      <c r="A21" s="3">
        <v>161</v>
      </c>
      <c r="B21" s="7" t="s">
        <v>14</v>
      </c>
      <c r="C21" s="9">
        <v>490000000</v>
      </c>
      <c r="D21" s="9">
        <v>0</v>
      </c>
      <c r="E21" s="4">
        <v>0</v>
      </c>
      <c r="F21" s="9">
        <v>490000000</v>
      </c>
      <c r="G21" s="9">
        <v>0</v>
      </c>
      <c r="H21" s="4">
        <v>0</v>
      </c>
      <c r="I21" s="9">
        <v>0</v>
      </c>
      <c r="J21" s="9">
        <v>0</v>
      </c>
      <c r="K21" s="4">
        <v>0</v>
      </c>
    </row>
    <row r="22" spans="1:11" s="2" customFormat="1" ht="19.899999999999999" customHeight="1" x14ac:dyDescent="0.25">
      <c r="A22" s="3">
        <v>162</v>
      </c>
      <c r="B22" s="7" t="s">
        <v>15</v>
      </c>
      <c r="C22" s="9">
        <v>641305406.63999999</v>
      </c>
      <c r="D22" s="9">
        <v>201844503.49000001</v>
      </c>
      <c r="E22" s="4">
        <v>0.31474006206734889</v>
      </c>
      <c r="F22" s="9">
        <v>641305406.63999999</v>
      </c>
      <c r="G22" s="9">
        <v>407743130.1699999</v>
      </c>
      <c r="H22" s="4">
        <v>0.63580179731571884</v>
      </c>
      <c r="I22" s="9">
        <v>685089810.49084055</v>
      </c>
      <c r="J22" s="9">
        <v>562167100.17999983</v>
      </c>
      <c r="K22" s="4">
        <v>0.8205743124061774</v>
      </c>
    </row>
    <row r="23" spans="1:11" s="2" customFormat="1" ht="19.899999999999999" customHeight="1" x14ac:dyDescent="0.25">
      <c r="A23" s="3">
        <v>163</v>
      </c>
      <c r="B23" s="7" t="s">
        <v>16</v>
      </c>
      <c r="C23" s="9">
        <v>1350000000</v>
      </c>
      <c r="D23" s="9">
        <v>245370480.25999999</v>
      </c>
      <c r="E23" s="4">
        <v>0.18175591130370369</v>
      </c>
      <c r="F23" s="9">
        <v>1350000000</v>
      </c>
      <c r="G23" s="9">
        <v>610792005.1400001</v>
      </c>
      <c r="H23" s="4">
        <v>0.45243852232592602</v>
      </c>
      <c r="I23" s="9">
        <v>1519477738.141139</v>
      </c>
      <c r="J23" s="9">
        <v>1309822737.3100002</v>
      </c>
      <c r="K23" s="4">
        <v>0.8620216699669313</v>
      </c>
    </row>
    <row r="24" spans="1:11" s="2" customFormat="1" ht="19.899999999999999" customHeight="1" x14ac:dyDescent="0.25">
      <c r="A24" s="3">
        <v>164</v>
      </c>
      <c r="B24" s="7" t="s">
        <v>35</v>
      </c>
      <c r="C24" s="9">
        <v>5310000</v>
      </c>
      <c r="D24" s="9">
        <v>0</v>
      </c>
      <c r="E24" s="4">
        <v>0</v>
      </c>
      <c r="F24" s="9">
        <v>5310000</v>
      </c>
      <c r="G24" s="9">
        <v>0</v>
      </c>
      <c r="H24" s="4">
        <v>0</v>
      </c>
      <c r="I24" s="9">
        <v>64406720.805269346</v>
      </c>
      <c r="J24" s="9">
        <v>0</v>
      </c>
      <c r="K24" s="4">
        <v>0</v>
      </c>
    </row>
    <row r="25" spans="1:11" s="2" customFormat="1" ht="19.899999999999999" customHeight="1" x14ac:dyDescent="0.25">
      <c r="A25" s="3">
        <v>177</v>
      </c>
      <c r="B25" s="7" t="s">
        <v>36</v>
      </c>
      <c r="C25" s="9">
        <v>37700000.00999999</v>
      </c>
      <c r="D25" s="9">
        <v>49368632.670000002</v>
      </c>
      <c r="E25" s="4">
        <v>1.3095128025704215</v>
      </c>
      <c r="F25" s="9">
        <v>37700000.00999999</v>
      </c>
      <c r="G25" s="9">
        <v>132152578.54999998</v>
      </c>
      <c r="H25" s="17">
        <v>3.5053734354097155</v>
      </c>
      <c r="I25" s="9">
        <v>321626570.47479165</v>
      </c>
      <c r="J25" s="9">
        <v>241612984.27999991</v>
      </c>
      <c r="K25" s="4">
        <v>0.75122208940426138</v>
      </c>
    </row>
    <row r="26" spans="1:11" s="2" customFormat="1" ht="19.899999999999999" customHeight="1" x14ac:dyDescent="0.25">
      <c r="A26" s="3">
        <v>180</v>
      </c>
      <c r="B26" s="7" t="s">
        <v>37</v>
      </c>
      <c r="C26" s="9">
        <v>12900000000</v>
      </c>
      <c r="D26" s="9">
        <v>2254354145.0700006</v>
      </c>
      <c r="E26" s="4">
        <v>0.17475613527674425</v>
      </c>
      <c r="F26" s="9">
        <v>12900000000</v>
      </c>
      <c r="G26" s="9">
        <v>2340490988.4500008</v>
      </c>
      <c r="H26" s="4">
        <v>0.1814334099573644</v>
      </c>
      <c r="I26" s="9">
        <v>17074966617.747856</v>
      </c>
      <c r="J26" s="9">
        <v>11814873358.41</v>
      </c>
      <c r="K26" s="4">
        <v>0.69194122734796604</v>
      </c>
    </row>
    <row r="27" spans="1:11" s="2" customFormat="1" ht="19.899999999999999" customHeight="1" x14ac:dyDescent="0.25">
      <c r="A27" s="3">
        <v>181</v>
      </c>
      <c r="B27" s="7" t="s">
        <v>38</v>
      </c>
      <c r="C27" s="9">
        <v>3250000</v>
      </c>
      <c r="D27" s="9">
        <v>0</v>
      </c>
      <c r="E27" s="4">
        <v>0</v>
      </c>
      <c r="F27" s="9">
        <v>3250000</v>
      </c>
      <c r="G27" s="9">
        <v>0</v>
      </c>
      <c r="H27" s="4">
        <v>0</v>
      </c>
      <c r="I27" s="9">
        <v>0</v>
      </c>
      <c r="J27" s="9">
        <v>0</v>
      </c>
      <c r="K27" s="4">
        <v>0</v>
      </c>
    </row>
    <row r="28" spans="1:11" s="2" customFormat="1" ht="19.899999999999999" customHeight="1" x14ac:dyDescent="0.25">
      <c r="A28" s="3">
        <v>182</v>
      </c>
      <c r="B28" s="7" t="s">
        <v>39</v>
      </c>
      <c r="C28" s="9">
        <v>0</v>
      </c>
      <c r="D28" s="9">
        <v>0</v>
      </c>
      <c r="E28" s="4">
        <v>0</v>
      </c>
      <c r="F28" s="9">
        <v>0</v>
      </c>
      <c r="G28" s="9">
        <v>0</v>
      </c>
      <c r="H28" s="4">
        <v>0</v>
      </c>
      <c r="I28" s="9">
        <v>0</v>
      </c>
      <c r="J28" s="9">
        <v>0</v>
      </c>
      <c r="K28" s="4">
        <v>0</v>
      </c>
    </row>
    <row r="29" spans="1:11" s="2" customFormat="1" ht="19.899999999999999" customHeight="1" x14ac:dyDescent="0.25">
      <c r="A29" s="3">
        <v>193</v>
      </c>
      <c r="B29" s="7" t="s">
        <v>17</v>
      </c>
      <c r="C29" s="9">
        <v>459000</v>
      </c>
      <c r="D29" s="9">
        <v>347769.58</v>
      </c>
      <c r="E29" s="4">
        <v>0.75766793028322443</v>
      </c>
      <c r="F29" s="9">
        <v>459000</v>
      </c>
      <c r="G29" s="9">
        <v>553190.68000000005</v>
      </c>
      <c r="H29" s="17">
        <v>1.2052084531590415</v>
      </c>
      <c r="I29" s="9">
        <v>1149943.2489770516</v>
      </c>
      <c r="J29" s="9">
        <v>837840.33000000007</v>
      </c>
      <c r="K29" s="4">
        <v>0.72859276381274718</v>
      </c>
    </row>
    <row r="30" spans="1:11" s="2" customFormat="1" ht="19.899999999999999" customHeight="1" x14ac:dyDescent="0.25">
      <c r="A30" s="3">
        <v>199</v>
      </c>
      <c r="B30" s="7" t="s">
        <v>40</v>
      </c>
      <c r="C30" s="9">
        <v>0</v>
      </c>
      <c r="D30" s="9">
        <v>0</v>
      </c>
      <c r="E30" s="4">
        <v>0</v>
      </c>
      <c r="F30" s="9">
        <v>0</v>
      </c>
      <c r="G30" s="9">
        <v>0</v>
      </c>
      <c r="H30" s="4">
        <v>0</v>
      </c>
      <c r="I30" s="9">
        <v>0</v>
      </c>
      <c r="J30" s="9">
        <v>0</v>
      </c>
      <c r="K30" s="4">
        <v>0</v>
      </c>
    </row>
    <row r="31" spans="1:11" s="2" customFormat="1" ht="19.899999999999999" customHeight="1" x14ac:dyDescent="0.25">
      <c r="A31" s="14" t="s">
        <v>25</v>
      </c>
      <c r="B31" s="14"/>
      <c r="C31" s="6" t="s">
        <v>0</v>
      </c>
      <c r="D31" s="6" t="s">
        <v>2</v>
      </c>
      <c r="E31" s="6" t="s">
        <v>1</v>
      </c>
      <c r="F31" s="6" t="s">
        <v>0</v>
      </c>
      <c r="G31" s="6" t="s">
        <v>2</v>
      </c>
      <c r="H31" s="6" t="s">
        <v>1</v>
      </c>
      <c r="I31" s="6" t="s">
        <v>0</v>
      </c>
      <c r="J31" s="6" t="s">
        <v>2</v>
      </c>
      <c r="K31" s="6" t="s">
        <v>1</v>
      </c>
    </row>
    <row r="32" spans="1:11" s="2" customFormat="1" ht="19.899999999999999" customHeight="1" x14ac:dyDescent="0.25">
      <c r="A32" s="1" t="s">
        <v>5</v>
      </c>
      <c r="B32" s="1" t="s">
        <v>3</v>
      </c>
      <c r="C32" s="10">
        <v>234648621.37000003</v>
      </c>
      <c r="D32" s="10">
        <v>55295167.159999996</v>
      </c>
      <c r="E32" s="11">
        <v>0.23565093558682854</v>
      </c>
      <c r="F32" s="10">
        <v>234648621.37000003</v>
      </c>
      <c r="G32" s="10">
        <v>55580477.459999993</v>
      </c>
      <c r="H32" s="11">
        <v>0.23686684002442637</v>
      </c>
      <c r="I32" s="10">
        <v>71638779.547217697</v>
      </c>
      <c r="J32" s="10">
        <v>56333002.529999994</v>
      </c>
      <c r="K32" s="11">
        <v>0.78634788149720547</v>
      </c>
    </row>
    <row r="33" spans="1:11" s="2" customFormat="1" ht="19.899999999999999" customHeight="1" x14ac:dyDescent="0.25">
      <c r="A33" s="3">
        <v>174</v>
      </c>
      <c r="B33" s="7" t="s">
        <v>41</v>
      </c>
      <c r="C33" s="9">
        <v>193479303.18000001</v>
      </c>
      <c r="D33" s="9">
        <v>55097740.799999997</v>
      </c>
      <c r="E33" s="4">
        <v>0.28477330595273437</v>
      </c>
      <c r="F33" s="9">
        <v>193479303.18000001</v>
      </c>
      <c r="G33" s="9">
        <v>55097740.799999997</v>
      </c>
      <c r="H33" s="4">
        <v>0.28477330595273437</v>
      </c>
      <c r="I33" s="9">
        <v>63985227.8341465</v>
      </c>
      <c r="J33" s="9">
        <v>55097740.799999997</v>
      </c>
      <c r="K33" s="4">
        <v>0.8611009550957075</v>
      </c>
    </row>
    <row r="34" spans="1:11" s="2" customFormat="1" ht="19.899999999999999" customHeight="1" x14ac:dyDescent="0.25">
      <c r="A34" s="3">
        <v>175</v>
      </c>
      <c r="B34" s="7" t="s">
        <v>43</v>
      </c>
      <c r="C34" s="9">
        <v>0</v>
      </c>
      <c r="D34" s="9">
        <v>0</v>
      </c>
      <c r="E34" s="4">
        <v>0</v>
      </c>
      <c r="F34" s="9">
        <v>0</v>
      </c>
      <c r="G34" s="9">
        <v>0</v>
      </c>
      <c r="H34" s="4">
        <v>0</v>
      </c>
      <c r="I34" s="9">
        <v>0</v>
      </c>
      <c r="J34" s="9">
        <v>0</v>
      </c>
      <c r="K34" s="4">
        <v>0</v>
      </c>
    </row>
    <row r="35" spans="1:11" s="2" customFormat="1" ht="19.899999999999999" customHeight="1" x14ac:dyDescent="0.25">
      <c r="A35" s="3">
        <v>176</v>
      </c>
      <c r="B35" s="7" t="s">
        <v>44</v>
      </c>
      <c r="C35" s="9">
        <v>740171.11</v>
      </c>
      <c r="D35" s="9">
        <v>0</v>
      </c>
      <c r="E35" s="4">
        <v>0</v>
      </c>
      <c r="F35" s="9">
        <v>740171.11</v>
      </c>
      <c r="G35" s="9">
        <v>233000</v>
      </c>
      <c r="H35" s="4">
        <v>0.31479207557830785</v>
      </c>
      <c r="I35" s="9">
        <v>1042237.8522391141</v>
      </c>
      <c r="J35" s="9">
        <v>897472.01</v>
      </c>
      <c r="K35" s="4">
        <v>0.8611009550957075</v>
      </c>
    </row>
    <row r="36" spans="1:11" s="2" customFormat="1" ht="19.899999999999999" customHeight="1" x14ac:dyDescent="0.25">
      <c r="A36" s="3">
        <v>178</v>
      </c>
      <c r="B36" s="7" t="s">
        <v>18</v>
      </c>
      <c r="C36" s="9">
        <v>0</v>
      </c>
      <c r="D36" s="9">
        <v>0</v>
      </c>
      <c r="E36" s="4">
        <v>0</v>
      </c>
      <c r="F36" s="9">
        <v>0</v>
      </c>
      <c r="G36" s="9">
        <v>0</v>
      </c>
      <c r="H36" s="4">
        <v>0</v>
      </c>
      <c r="I36" s="9">
        <v>0</v>
      </c>
      <c r="J36" s="9">
        <v>0</v>
      </c>
      <c r="K36" s="4">
        <v>0</v>
      </c>
    </row>
    <row r="37" spans="1:11" s="2" customFormat="1" ht="19.899999999999999" customHeight="1" x14ac:dyDescent="0.25">
      <c r="A37" s="3">
        <v>183</v>
      </c>
      <c r="B37" s="7" t="s">
        <v>45</v>
      </c>
      <c r="C37" s="9">
        <v>0</v>
      </c>
      <c r="D37" s="9">
        <v>0</v>
      </c>
      <c r="E37" s="4">
        <v>0</v>
      </c>
      <c r="F37" s="9">
        <v>0</v>
      </c>
      <c r="G37" s="9">
        <v>0</v>
      </c>
      <c r="H37" s="4">
        <v>0</v>
      </c>
      <c r="I37" s="9">
        <v>0</v>
      </c>
      <c r="J37" s="9">
        <v>0</v>
      </c>
      <c r="K37" s="4">
        <v>0</v>
      </c>
    </row>
    <row r="38" spans="1:11" s="2" customFormat="1" ht="19.899999999999999" customHeight="1" x14ac:dyDescent="0.25">
      <c r="A38" s="3">
        <v>184</v>
      </c>
      <c r="B38" s="7" t="s">
        <v>46</v>
      </c>
      <c r="C38" s="9">
        <v>0</v>
      </c>
      <c r="D38" s="9">
        <v>0</v>
      </c>
      <c r="E38" s="4">
        <v>0</v>
      </c>
      <c r="F38" s="9">
        <v>0</v>
      </c>
      <c r="G38" s="9">
        <v>0</v>
      </c>
      <c r="H38" s="4">
        <v>0</v>
      </c>
      <c r="I38" s="9">
        <v>0</v>
      </c>
      <c r="J38" s="9">
        <v>0</v>
      </c>
      <c r="K38" s="4">
        <v>0</v>
      </c>
    </row>
    <row r="39" spans="1:11" s="2" customFormat="1" ht="19.899999999999999" customHeight="1" x14ac:dyDescent="0.25">
      <c r="A39" s="3">
        <v>185</v>
      </c>
      <c r="B39" s="7" t="s">
        <v>19</v>
      </c>
      <c r="C39" s="9">
        <v>9119207.5399999991</v>
      </c>
      <c r="D39" s="9">
        <v>197426.36</v>
      </c>
      <c r="E39" s="4">
        <v>2.1649508373838371E-2</v>
      </c>
      <c r="F39" s="9">
        <v>9119207.5399999991</v>
      </c>
      <c r="G39" s="9">
        <v>249736.66</v>
      </c>
      <c r="H39" s="4">
        <v>2.7385785322306639E-2</v>
      </c>
      <c r="I39" s="9">
        <v>6611313.8608320868</v>
      </c>
      <c r="J39" s="9">
        <v>337789.72</v>
      </c>
      <c r="K39" s="4">
        <v>5.1092676449864753E-2</v>
      </c>
    </row>
    <row r="40" spans="1:11" s="2" customFormat="1" ht="19.899999999999999" customHeight="1" x14ac:dyDescent="0.25">
      <c r="A40" s="3">
        <v>186</v>
      </c>
      <c r="B40" s="7" t="s">
        <v>47</v>
      </c>
      <c r="C40" s="9">
        <v>881139.51</v>
      </c>
      <c r="D40" s="9">
        <v>0</v>
      </c>
      <c r="E40" s="4">
        <v>0</v>
      </c>
      <c r="F40" s="9">
        <v>881139.51</v>
      </c>
      <c r="G40" s="9">
        <v>0</v>
      </c>
      <c r="H40" s="4">
        <v>0</v>
      </c>
      <c r="I40" s="9">
        <v>0</v>
      </c>
      <c r="J40" s="9">
        <v>0</v>
      </c>
      <c r="K40" s="4">
        <v>0</v>
      </c>
    </row>
    <row r="41" spans="1:11" s="2" customFormat="1" ht="19.899999999999999" customHeight="1" x14ac:dyDescent="0.25">
      <c r="A41" s="3">
        <v>187</v>
      </c>
      <c r="B41" s="7" t="s">
        <v>20</v>
      </c>
      <c r="C41" s="9">
        <v>0</v>
      </c>
      <c r="D41" s="9">
        <v>0</v>
      </c>
      <c r="E41" s="4">
        <v>0</v>
      </c>
      <c r="F41" s="9">
        <v>0</v>
      </c>
      <c r="G41" s="9">
        <v>0</v>
      </c>
      <c r="H41" s="4">
        <v>0</v>
      </c>
      <c r="I41" s="9">
        <v>0</v>
      </c>
      <c r="J41" s="9">
        <v>0</v>
      </c>
      <c r="K41" s="4">
        <v>0</v>
      </c>
    </row>
    <row r="42" spans="1:11" s="2" customFormat="1" ht="19.899999999999999" customHeight="1" x14ac:dyDescent="0.25">
      <c r="A42" s="3">
        <v>188</v>
      </c>
      <c r="B42" s="7" t="s">
        <v>21</v>
      </c>
      <c r="C42" s="9">
        <v>0</v>
      </c>
      <c r="D42" s="9">
        <v>0</v>
      </c>
      <c r="E42" s="4">
        <v>0</v>
      </c>
      <c r="F42" s="9">
        <v>0</v>
      </c>
      <c r="G42" s="9">
        <v>0</v>
      </c>
      <c r="H42" s="4">
        <v>0</v>
      </c>
      <c r="I42" s="9">
        <v>0</v>
      </c>
      <c r="J42" s="9">
        <v>0</v>
      </c>
      <c r="K42" s="4">
        <v>0</v>
      </c>
    </row>
    <row r="43" spans="1:11" s="2" customFormat="1" ht="19.899999999999999" customHeight="1" x14ac:dyDescent="0.25">
      <c r="A43" s="3">
        <v>189</v>
      </c>
      <c r="B43" s="7" t="s">
        <v>48</v>
      </c>
      <c r="C43" s="9">
        <v>26923815.199999999</v>
      </c>
      <c r="D43" s="9">
        <v>0</v>
      </c>
      <c r="E43" s="4">
        <v>0</v>
      </c>
      <c r="F43" s="9">
        <v>26923815.199999999</v>
      </c>
      <c r="G43" s="9">
        <v>0</v>
      </c>
      <c r="H43" s="4">
        <v>0</v>
      </c>
      <c r="I43" s="9">
        <v>0</v>
      </c>
      <c r="J43" s="9">
        <v>0</v>
      </c>
      <c r="K43" s="4">
        <v>0</v>
      </c>
    </row>
    <row r="44" spans="1:11" s="2" customFormat="1" ht="19.899999999999999" customHeight="1" x14ac:dyDescent="0.25">
      <c r="A44" s="3">
        <v>191</v>
      </c>
      <c r="B44" s="7" t="s">
        <v>49</v>
      </c>
      <c r="C44" s="9">
        <v>0</v>
      </c>
      <c r="D44" s="9">
        <v>0</v>
      </c>
      <c r="E44" s="4">
        <v>0</v>
      </c>
      <c r="F44" s="9">
        <v>0</v>
      </c>
      <c r="G44" s="9">
        <v>0</v>
      </c>
      <c r="H44" s="4">
        <v>0</v>
      </c>
      <c r="I44" s="9">
        <v>0</v>
      </c>
      <c r="J44" s="9">
        <v>0</v>
      </c>
      <c r="K44" s="4">
        <v>0</v>
      </c>
    </row>
    <row r="45" spans="1:11" s="2" customFormat="1" ht="19.899999999999999" customHeight="1" x14ac:dyDescent="0.25">
      <c r="A45" s="3">
        <v>194</v>
      </c>
      <c r="B45" s="7" t="s">
        <v>22</v>
      </c>
      <c r="C45" s="9">
        <v>0</v>
      </c>
      <c r="D45" s="9">
        <v>0</v>
      </c>
      <c r="E45" s="4">
        <v>0</v>
      </c>
      <c r="F45" s="9">
        <v>0</v>
      </c>
      <c r="G45" s="9">
        <v>0</v>
      </c>
      <c r="H45" s="4">
        <v>0</v>
      </c>
      <c r="I45" s="9">
        <v>0</v>
      </c>
      <c r="J45" s="9">
        <v>0</v>
      </c>
      <c r="K45" s="4">
        <v>0</v>
      </c>
    </row>
    <row r="46" spans="1:11" s="2" customFormat="1" ht="19.899999999999999" customHeight="1" x14ac:dyDescent="0.25">
      <c r="A46" s="3">
        <v>195</v>
      </c>
      <c r="B46" s="7" t="s">
        <v>50</v>
      </c>
      <c r="C46" s="9">
        <v>0</v>
      </c>
      <c r="D46" s="9">
        <v>0</v>
      </c>
      <c r="E46" s="4">
        <v>0</v>
      </c>
      <c r="F46" s="9">
        <v>0</v>
      </c>
      <c r="G46" s="9">
        <v>0</v>
      </c>
      <c r="H46" s="4">
        <v>0</v>
      </c>
      <c r="I46" s="9">
        <v>0</v>
      </c>
      <c r="J46" s="9">
        <v>0</v>
      </c>
      <c r="K46" s="4">
        <v>0</v>
      </c>
    </row>
    <row r="47" spans="1:11" s="2" customFormat="1" ht="19.899999999999999" customHeight="1" x14ac:dyDescent="0.25">
      <c r="A47" s="3">
        <v>196</v>
      </c>
      <c r="B47" s="7" t="s">
        <v>23</v>
      </c>
      <c r="C47" s="9">
        <v>0</v>
      </c>
      <c r="D47" s="9">
        <v>0</v>
      </c>
      <c r="E47" s="4">
        <v>0</v>
      </c>
      <c r="F47" s="9">
        <v>0</v>
      </c>
      <c r="G47" s="9">
        <v>0</v>
      </c>
      <c r="H47" s="4">
        <v>0</v>
      </c>
      <c r="I47" s="9">
        <v>0</v>
      </c>
      <c r="J47" s="9">
        <v>0</v>
      </c>
      <c r="K47" s="4">
        <v>0</v>
      </c>
    </row>
    <row r="48" spans="1:11" s="2" customFormat="1" ht="19.899999999999999" customHeight="1" x14ac:dyDescent="0.25">
      <c r="A48" s="3">
        <v>197</v>
      </c>
      <c r="B48" s="7" t="s">
        <v>24</v>
      </c>
      <c r="C48" s="9">
        <v>0</v>
      </c>
      <c r="D48" s="9">
        <v>0</v>
      </c>
      <c r="E48" s="4">
        <v>0</v>
      </c>
      <c r="F48" s="9">
        <v>0</v>
      </c>
      <c r="G48" s="9">
        <v>0</v>
      </c>
      <c r="H48" s="4">
        <v>0</v>
      </c>
      <c r="I48" s="9">
        <v>0</v>
      </c>
      <c r="J48" s="9">
        <v>0</v>
      </c>
      <c r="K48" s="4">
        <v>0</v>
      </c>
    </row>
    <row r="49" spans="1:11" s="2" customFormat="1" ht="19.899999999999999" customHeight="1" x14ac:dyDescent="0.25">
      <c r="A49" s="3">
        <v>198</v>
      </c>
      <c r="B49" s="7" t="s">
        <v>51</v>
      </c>
      <c r="C49" s="9">
        <v>3504984.83</v>
      </c>
      <c r="D49" s="9">
        <v>0</v>
      </c>
      <c r="E49" s="4">
        <v>0</v>
      </c>
      <c r="F49" s="9">
        <v>3504984.83</v>
      </c>
      <c r="G49" s="9">
        <v>0</v>
      </c>
      <c r="H49" s="4">
        <v>0</v>
      </c>
      <c r="I49" s="9">
        <v>0</v>
      </c>
      <c r="J49" s="9">
        <v>0</v>
      </c>
      <c r="K49" s="4">
        <v>0</v>
      </c>
    </row>
  </sheetData>
  <mergeCells count="7">
    <mergeCell ref="A15:B15"/>
    <mergeCell ref="A31:B31"/>
    <mergeCell ref="C1:E1"/>
    <mergeCell ref="F1:H1"/>
    <mergeCell ref="I1:K1"/>
    <mergeCell ref="A2:B2"/>
    <mergeCell ref="A9:B9"/>
  </mergeCells>
  <conditionalFormatting sqref="E33">
    <cfRule type="cellIs" dxfId="102" priority="94" operator="greaterThan">
      <formula>100%</formula>
    </cfRule>
  </conditionalFormatting>
  <conditionalFormatting sqref="E34 E39:E40 E43 E49">
    <cfRule type="cellIs" dxfId="101" priority="93" operator="greaterThan">
      <formula>100%</formula>
    </cfRule>
  </conditionalFormatting>
  <conditionalFormatting sqref="H4:H6">
    <cfRule type="cellIs" dxfId="92" priority="84" operator="greaterThan">
      <formula>1</formula>
    </cfRule>
  </conditionalFormatting>
  <conditionalFormatting sqref="H12:H14">
    <cfRule type="cellIs" dxfId="91" priority="83" operator="greaterThan">
      <formula>100%</formula>
    </cfRule>
  </conditionalFormatting>
  <conditionalFormatting sqref="H17 H19:H24 H26:H28">
    <cfRule type="cellIs" dxfId="90" priority="82" operator="greaterThan">
      <formula>100%</formula>
    </cfRule>
  </conditionalFormatting>
  <conditionalFormatting sqref="H33:H35 H37:H43">
    <cfRule type="cellIs" dxfId="89" priority="81" operator="greaterThan">
      <formula>100%</formula>
    </cfRule>
  </conditionalFormatting>
  <conditionalFormatting sqref="K4:K8">
    <cfRule type="cellIs" dxfId="88" priority="80" operator="greaterThan">
      <formula>1</formula>
    </cfRule>
  </conditionalFormatting>
  <conditionalFormatting sqref="K11">
    <cfRule type="cellIs" dxfId="87" priority="79" operator="greaterThan">
      <formula>100%</formula>
    </cfRule>
  </conditionalFormatting>
  <conditionalFormatting sqref="K12:K14">
    <cfRule type="cellIs" dxfId="86" priority="78" operator="greaterThan">
      <formula>100%</formula>
    </cfRule>
  </conditionalFormatting>
  <conditionalFormatting sqref="K17:K30">
    <cfRule type="cellIs" dxfId="85" priority="77" operator="greaterThan">
      <formula>100%</formula>
    </cfRule>
  </conditionalFormatting>
  <conditionalFormatting sqref="K33:K35 K37:K39">
    <cfRule type="cellIs" dxfId="84" priority="76" operator="greaterThan">
      <formula>100%</formula>
    </cfRule>
  </conditionalFormatting>
  <conditionalFormatting sqref="E4:E8">
    <cfRule type="cellIs" dxfId="65" priority="57" operator="greaterThan">
      <formula>100%</formula>
    </cfRule>
  </conditionalFormatting>
  <conditionalFormatting sqref="E11">
    <cfRule type="cellIs" dxfId="55" priority="47" operator="greaterThan">
      <formula>100%</formula>
    </cfRule>
  </conditionalFormatting>
  <conditionalFormatting sqref="E12:E14">
    <cfRule type="cellIs" dxfId="54" priority="46" operator="greaterThan">
      <formula>100%</formula>
    </cfRule>
  </conditionalFormatting>
  <conditionalFormatting sqref="E17:E24">
    <cfRule type="cellIs" dxfId="43" priority="35" operator="greaterThan">
      <formula>100%</formula>
    </cfRule>
  </conditionalFormatting>
  <conditionalFormatting sqref="E26:E30">
    <cfRule type="cellIs" dxfId="42" priority="34" operator="greaterThan">
      <formula>100%</formula>
    </cfRule>
  </conditionalFormatting>
  <conditionalFormatting sqref="E25">
    <cfRule type="cellIs" dxfId="41" priority="33" operator="greaterThan">
      <formula>100%</formula>
    </cfRule>
  </conditionalFormatting>
  <conditionalFormatting sqref="E36">
    <cfRule type="cellIs" dxfId="37" priority="29" operator="greaterThan">
      <formula>100%</formula>
    </cfRule>
  </conditionalFormatting>
  <conditionalFormatting sqref="E35">
    <cfRule type="cellIs" dxfId="36" priority="28" operator="greaterThan">
      <formula>100%</formula>
    </cfRule>
  </conditionalFormatting>
  <conditionalFormatting sqref="E37">
    <cfRule type="cellIs" dxfId="32" priority="27" operator="greaterThan">
      <formula>100%</formula>
    </cfRule>
  </conditionalFormatting>
  <conditionalFormatting sqref="E38">
    <cfRule type="cellIs" dxfId="31" priority="26" operator="greaterThan">
      <formula>100%</formula>
    </cfRule>
  </conditionalFormatting>
  <conditionalFormatting sqref="E41">
    <cfRule type="cellIs" dxfId="30" priority="25" operator="greaterThan">
      <formula>100%</formula>
    </cfRule>
  </conditionalFormatting>
  <conditionalFormatting sqref="E42">
    <cfRule type="cellIs" dxfId="29" priority="24" operator="greaterThan">
      <formula>100%</formula>
    </cfRule>
  </conditionalFormatting>
  <conditionalFormatting sqref="E44">
    <cfRule type="cellIs" dxfId="28" priority="23" operator="greaterThan">
      <formula>100%</formula>
    </cfRule>
  </conditionalFormatting>
  <conditionalFormatting sqref="E45:E48">
    <cfRule type="cellIs" dxfId="27" priority="22" operator="greaterThan">
      <formula>100%</formula>
    </cfRule>
  </conditionalFormatting>
  <conditionalFormatting sqref="H7:H8">
    <cfRule type="cellIs" dxfId="26" priority="21" operator="greaterThan">
      <formula>100%</formula>
    </cfRule>
  </conditionalFormatting>
  <conditionalFormatting sqref="H11">
    <cfRule type="cellIs" dxfId="25" priority="20" operator="greaterThan">
      <formula>1</formula>
    </cfRule>
  </conditionalFormatting>
  <conditionalFormatting sqref="H18">
    <cfRule type="cellIs" dxfId="24" priority="19" operator="greaterThan">
      <formula>1</formula>
    </cfRule>
  </conditionalFormatting>
  <conditionalFormatting sqref="H25">
    <cfRule type="cellIs" dxfId="23" priority="18" operator="greaterThan">
      <formula>1</formula>
    </cfRule>
  </conditionalFormatting>
  <conditionalFormatting sqref="H29">
    <cfRule type="cellIs" dxfId="22" priority="17" operator="greaterThan">
      <formula>1</formula>
    </cfRule>
  </conditionalFormatting>
  <conditionalFormatting sqref="H30">
    <cfRule type="cellIs" dxfId="21" priority="16" operator="greaterThan">
      <formula>100%</formula>
    </cfRule>
  </conditionalFormatting>
  <conditionalFormatting sqref="H36">
    <cfRule type="cellIs" dxfId="20" priority="15" operator="greaterThan">
      <formula>100%</formula>
    </cfRule>
  </conditionalFormatting>
  <conditionalFormatting sqref="H44">
    <cfRule type="cellIs" dxfId="18" priority="13" operator="greaterThan">
      <formula>100%</formula>
    </cfRule>
  </conditionalFormatting>
  <conditionalFormatting sqref="H45:H48">
    <cfRule type="cellIs" dxfId="17" priority="12" operator="greaterThan">
      <formula>100%</formula>
    </cfRule>
  </conditionalFormatting>
  <conditionalFormatting sqref="H49">
    <cfRule type="cellIs" dxfId="16" priority="11" operator="greaterThan">
      <formula>100%</formula>
    </cfRule>
  </conditionalFormatting>
  <conditionalFormatting sqref="K36">
    <cfRule type="cellIs" dxfId="9" priority="7" operator="greaterThan">
      <formula>100%</formula>
    </cfRule>
  </conditionalFormatting>
  <conditionalFormatting sqref="K40">
    <cfRule type="cellIs" dxfId="5" priority="6" operator="greaterThan">
      <formula>100%</formula>
    </cfRule>
  </conditionalFormatting>
  <conditionalFormatting sqref="K41">
    <cfRule type="cellIs" dxfId="4" priority="5" operator="greaterThan">
      <formula>100%</formula>
    </cfRule>
  </conditionalFormatting>
  <conditionalFormatting sqref="K42">
    <cfRule type="cellIs" dxfId="3" priority="4" operator="greaterThan">
      <formula>100%</formula>
    </cfRule>
  </conditionalFormatting>
  <conditionalFormatting sqref="K43">
    <cfRule type="cellIs" dxfId="2" priority="3" operator="greaterThan">
      <formula>100%</formula>
    </cfRule>
  </conditionalFormatting>
  <conditionalFormatting sqref="K44">
    <cfRule type="cellIs" dxfId="1" priority="2" operator="greaterThan">
      <formula>100%</formula>
    </cfRule>
  </conditionalFormatting>
  <conditionalFormatting sqref="K45:K49">
    <cfRule type="cellIs" dxfId="0" priority="1" operator="greaterThan">
      <formula>100%</formula>
    </cfRule>
  </conditionalFormatting>
  <pageMargins left="0.23622047244094491" right="0.23622047244094491" top="0.74803149606299213" bottom="0.74803149606299213" header="0.31496062992125984" footer="0.31496062992125984"/>
  <pageSetup paperSize="8" scale="65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2024</vt:lpstr>
      <vt:lpstr>2025</vt:lpstr>
      <vt:lpstr>'2024'!Área_de_impresión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Harold Benitez Roncal</dc:creator>
  <cp:lastModifiedBy>Maria Jimena Jobe</cp:lastModifiedBy>
  <dcterms:created xsi:type="dcterms:W3CDTF">2024-05-14T17:15:26Z</dcterms:created>
  <dcterms:modified xsi:type="dcterms:W3CDTF">2026-05-18T18:45:06Z</dcterms:modified>
</cp:coreProperties>
</file>